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mattern/Desktop/"/>
    </mc:Choice>
  </mc:AlternateContent>
  <xr:revisionPtr revIDLastSave="0" documentId="8_{F2858645-1544-A049-BCE7-7F78C92D3159}" xr6:coauthVersionLast="47" xr6:coauthVersionMax="47" xr10:uidLastSave="{00000000-0000-0000-0000-000000000000}"/>
  <bookViews>
    <workbookView xWindow="-43780" yWindow="-1360" windowWidth="27480" windowHeight="20920" tabRatio="500" xr2:uid="{00000000-000D-0000-FFFF-FFFF00000000}"/>
  </bookViews>
  <sheets>
    <sheet name="Capital Improvement 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J38" i="1" l="1"/>
  <c r="G28" i="1" l="1"/>
  <c r="I28" i="1" s="1"/>
  <c r="J28" i="1" s="1"/>
  <c r="G13" i="1"/>
  <c r="K9" i="1"/>
  <c r="K38" i="1" s="1"/>
  <c r="K43" i="1" s="1"/>
  <c r="K28" i="1" l="1"/>
  <c r="G24" i="1"/>
  <c r="G32" i="1"/>
  <c r="I13" i="1" l="1"/>
  <c r="G35" i="1"/>
  <c r="H39" i="1" s="1"/>
  <c r="I32" i="1"/>
  <c r="I24" i="1" l="1"/>
  <c r="I35" i="1" s="1"/>
  <c r="I39" i="1" s="1"/>
  <c r="J13" i="1"/>
  <c r="K32" i="1"/>
  <c r="J32" i="1"/>
  <c r="J24" i="1" l="1"/>
  <c r="J35" i="1" s="1"/>
  <c r="J39" i="1" s="1"/>
  <c r="K13" i="1"/>
  <c r="K24" i="1" s="1"/>
  <c r="K35" i="1" s="1"/>
  <c r="K42" i="1" l="1"/>
  <c r="K39" i="1"/>
  <c r="K44" i="1" s="1"/>
</calcChain>
</file>

<file path=xl/sharedStrings.xml><?xml version="1.0" encoding="utf-8"?>
<sst xmlns="http://schemas.openxmlformats.org/spreadsheetml/2006/main" count="48" uniqueCount="44">
  <si>
    <t>ASSET</t>
  </si>
  <si>
    <t>UNIT COST</t>
  </si>
  <si>
    <t>QTY</t>
  </si>
  <si>
    <t>REPLACEMENT COST</t>
  </si>
  <si>
    <t>MONTHLY RESERVE</t>
  </si>
  <si>
    <t>ANNUAL RESERVE</t>
  </si>
  <si>
    <t>Users:</t>
  </si>
  <si>
    <t>Date:</t>
  </si>
  <si>
    <t>MONTHLY RESERVE    PER CUSTOMER</t>
  </si>
  <si>
    <t>Population:</t>
  </si>
  <si>
    <t>System:</t>
  </si>
  <si>
    <t>SUBTOTAL Existing CIP Costs</t>
  </si>
  <si>
    <t>New Project CIP Costs</t>
  </si>
  <si>
    <t>SUBTOTAL New CIP Costs</t>
  </si>
  <si>
    <t>TOTAL Existing and New Project CIP</t>
  </si>
  <si>
    <t>Existing Project CIP Costs</t>
  </si>
  <si>
    <t>AVERAGE LIFE (YRS)</t>
  </si>
  <si>
    <t>Current:</t>
  </si>
  <si>
    <t>Adjustment:</t>
  </si>
  <si>
    <t>Report Prepared by (Title):</t>
  </si>
  <si>
    <t>Notes:</t>
  </si>
  <si>
    <t>Monthly $/kgal</t>
  </si>
  <si>
    <t>Required</t>
  </si>
  <si>
    <t>Adjustment</t>
  </si>
  <si>
    <t>Current</t>
  </si>
  <si>
    <t>Instructions</t>
  </si>
  <si>
    <t>1 - Fill in colored items</t>
  </si>
  <si>
    <t>00/00/00</t>
  </si>
  <si>
    <t>Water Tower</t>
  </si>
  <si>
    <t>Monthly Ave Gal/user</t>
  </si>
  <si>
    <t>2 - Enter Existing asset project CIP costs</t>
  </si>
  <si>
    <t>3 - Enter New asset project CIP costs</t>
  </si>
  <si>
    <t>TOTAL RESERVES</t>
  </si>
  <si>
    <t>4 - Enter current total reserves and annual reserve</t>
  </si>
  <si>
    <t>UNITS</t>
  </si>
  <si>
    <t>Feet</t>
  </si>
  <si>
    <t>Sponsor - Project</t>
  </si>
  <si>
    <t>RESERVE REPLACEMENT %</t>
  </si>
  <si>
    <t>Gallons</t>
  </si>
  <si>
    <t>Asset - Water Main</t>
  </si>
  <si>
    <t>CAPITAL IMPROVEMENT PLAN (CIP)</t>
  </si>
  <si>
    <t>NORTH DAKOTA DEPARTMENT OF WATER RESOURCES</t>
  </si>
  <si>
    <t>PLANNING AND EDUCATION DIVISION</t>
  </si>
  <si>
    <t>SFN 61938 (7/2021)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</si>
</sst>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&quot;$&quot;#,##0.00"/>
    <numFmt numFmtId="168" formatCode="_-* #,##0_-;\-* #,##0_-;_-* &quot;-&quot;??_-;_-@_-"/>
    <numFmt numFmtId="169" formatCode="mm/dd/yy;@"/>
    <numFmt numFmtId="170" formatCode="#,##0_ ;\-#,##0\ 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6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wrapText="1" shrinkToFit="1"/>
    </xf>
    <xf numFmtId="0" fontId="6" fillId="0" borderId="0" xfId="0" applyFont="1"/>
    <xf numFmtId="169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 shrinkToFit="1"/>
    </xf>
    <xf numFmtId="0" fontId="6" fillId="0" borderId="8" xfId="0" applyFont="1" applyBorder="1"/>
    <xf numFmtId="0" fontId="6" fillId="0" borderId="19" xfId="0" applyFont="1" applyBorder="1" applyAlignment="1">
      <alignment horizontal="center"/>
    </xf>
    <xf numFmtId="167" fontId="6" fillId="0" borderId="1" xfId="2" applyNumberFormat="1" applyFont="1" applyBorder="1" applyAlignment="1">
      <alignment horizontal="center"/>
    </xf>
    <xf numFmtId="168" fontId="6" fillId="0" borderId="1" xfId="1" applyNumberFormat="1" applyFont="1" applyBorder="1" applyAlignment="1">
      <alignment horizontal="center"/>
    </xf>
    <xf numFmtId="10" fontId="6" fillId="0" borderId="1" xfId="67" applyNumberFormat="1" applyFont="1" applyBorder="1" applyAlignment="1">
      <alignment horizontal="center"/>
    </xf>
    <xf numFmtId="166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167" fontId="6" fillId="0" borderId="9" xfId="0" applyNumberFormat="1" applyFont="1" applyBorder="1"/>
    <xf numFmtId="167" fontId="6" fillId="0" borderId="1" xfId="0" applyNumberFormat="1" applyFont="1" applyBorder="1"/>
    <xf numFmtId="0" fontId="6" fillId="0" borderId="1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20" xfId="0" applyFont="1" applyBorder="1" applyAlignment="1">
      <alignment horizontal="center"/>
    </xf>
    <xf numFmtId="167" fontId="6" fillId="0" borderId="11" xfId="0" applyNumberFormat="1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166" fontId="6" fillId="0" borderId="11" xfId="0" applyNumberFormat="1" applyFont="1" applyBorder="1"/>
    <xf numFmtId="0" fontId="6" fillId="0" borderId="12" xfId="0" applyFont="1" applyBorder="1"/>
    <xf numFmtId="0" fontId="8" fillId="0" borderId="2" xfId="0" applyFont="1" applyBorder="1" applyAlignment="1">
      <alignment horizontal="right"/>
    </xf>
    <xf numFmtId="166" fontId="6" fillId="0" borderId="2" xfId="0" applyNumberFormat="1" applyFont="1" applyBorder="1"/>
    <xf numFmtId="0" fontId="6" fillId="0" borderId="2" xfId="0" applyFont="1" applyBorder="1" applyAlignment="1">
      <alignment horizontal="center"/>
    </xf>
    <xf numFmtId="167" fontId="6" fillId="0" borderId="2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66" fontId="6" fillId="0" borderId="5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/>
    <xf numFmtId="167" fontId="6" fillId="0" borderId="1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7" fontId="6" fillId="0" borderId="0" xfId="0" applyNumberFormat="1" applyFont="1" applyBorder="1"/>
    <xf numFmtId="0" fontId="8" fillId="0" borderId="1" xfId="0" applyFont="1" applyBorder="1" applyAlignment="1">
      <alignment horizontal="center" wrapText="1" shrinkToFit="1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6" xfId="0" applyFont="1" applyBorder="1"/>
    <xf numFmtId="0" fontId="6" fillId="0" borderId="21" xfId="0" applyFont="1" applyBorder="1" applyAlignment="1">
      <alignment horizontal="right"/>
    </xf>
    <xf numFmtId="0" fontId="6" fillId="0" borderId="21" xfId="0" applyFont="1" applyBorder="1"/>
    <xf numFmtId="0" fontId="8" fillId="2" borderId="0" xfId="0" applyFont="1" applyFill="1" applyAlignment="1">
      <alignment horizontal="right"/>
    </xf>
    <xf numFmtId="0" fontId="0" fillId="0" borderId="0" xfId="0" applyAlignment="1"/>
    <xf numFmtId="0" fontId="8" fillId="0" borderId="1" xfId="0" applyFont="1" applyBorder="1" applyAlignment="1">
      <alignment horizontal="right" vertical="center"/>
    </xf>
    <xf numFmtId="166" fontId="6" fillId="0" borderId="1" xfId="0" applyNumberFormat="1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70" fontId="6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5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68" fontId="6" fillId="0" borderId="0" xfId="1" applyNumberFormat="1" applyFont="1" applyAlignment="1">
      <alignment vertical="center"/>
    </xf>
    <xf numFmtId="168" fontId="6" fillId="0" borderId="0" xfId="1" applyNumberFormat="1" applyFont="1" applyAlignment="1">
      <alignment horizontal="center"/>
    </xf>
  </cellXfs>
  <cellStyles count="68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  <cellStyle name="Percent" xfId="6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127000</xdr:rowOff>
    </xdr:from>
    <xdr:to>
      <xdr:col>1</xdr:col>
      <xdr:colOff>1113715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B78D1F-67CC-9C41-9273-E8BE63540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27000"/>
          <a:ext cx="92321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workbookViewId="0">
      <selection activeCell="H7" sqref="H7"/>
    </sheetView>
  </sheetViews>
  <sheetFormatPr baseColWidth="10" defaultRowHeight="16" x14ac:dyDescent="0.2"/>
  <cols>
    <col min="1" max="1" width="2.33203125" customWidth="1"/>
    <col min="2" max="2" width="35.83203125" customWidth="1"/>
    <col min="3" max="3" width="15.33203125" customWidth="1"/>
    <col min="4" max="4" width="11.33203125" customWidth="1"/>
    <col min="5" max="5" width="13.83203125" customWidth="1"/>
    <col min="6" max="6" width="18" customWidth="1"/>
    <col min="7" max="7" width="15" customWidth="1"/>
    <col min="8" max="8" width="15.5" customWidth="1"/>
    <col min="9" max="9" width="11.5" bestFit="1" customWidth="1"/>
    <col min="10" max="11" width="11.83203125" customWidth="1"/>
    <col min="12" max="12" width="12.1640625" customWidth="1"/>
  </cols>
  <sheetData>
    <row r="1" spans="1:12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">
      <c r="A2" s="51"/>
      <c r="B2" s="51"/>
      <c r="C2" s="70" t="s">
        <v>40</v>
      </c>
      <c r="D2" s="70"/>
      <c r="E2" s="70"/>
      <c r="F2" s="70"/>
      <c r="G2" s="68"/>
      <c r="H2" s="68"/>
      <c r="I2" s="68"/>
      <c r="J2" s="68"/>
      <c r="K2" s="68"/>
      <c r="L2" s="68"/>
    </row>
    <row r="3" spans="1:12" x14ac:dyDescent="0.2">
      <c r="A3" s="51"/>
      <c r="B3" s="51"/>
      <c r="C3" s="71" t="s">
        <v>41</v>
      </c>
      <c r="D3" s="71"/>
      <c r="E3" s="71"/>
      <c r="F3" s="71"/>
      <c r="G3" s="45"/>
      <c r="H3" s="45"/>
      <c r="I3" s="45"/>
      <c r="J3" s="45"/>
      <c r="K3" s="45"/>
      <c r="L3" s="45"/>
    </row>
    <row r="4" spans="1:12" x14ac:dyDescent="0.2">
      <c r="A4" s="51"/>
      <c r="B4" s="51"/>
      <c r="C4" s="71" t="s">
        <v>42</v>
      </c>
      <c r="D4" s="71"/>
      <c r="E4" s="71"/>
      <c r="F4" s="71"/>
      <c r="G4" s="45"/>
      <c r="H4" s="45"/>
      <c r="I4" s="45"/>
      <c r="J4" s="45"/>
      <c r="K4" s="45"/>
      <c r="L4" s="45"/>
    </row>
    <row r="5" spans="1:12" x14ac:dyDescent="0.2">
      <c r="A5" s="51"/>
      <c r="B5" s="51"/>
      <c r="C5" s="72" t="s">
        <v>43</v>
      </c>
      <c r="D5" s="72"/>
      <c r="E5" s="72"/>
      <c r="F5" s="72"/>
      <c r="G5" s="69"/>
      <c r="H5" s="69"/>
      <c r="I5" s="69"/>
      <c r="J5" s="69"/>
      <c r="K5" s="69"/>
      <c r="L5" s="69"/>
    </row>
    <row r="6" spans="1:12" x14ac:dyDescent="0.2">
      <c r="A6" s="51"/>
      <c r="B6" s="51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1" customHeight="1" x14ac:dyDescent="0.2">
      <c r="A7" s="51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2" x14ac:dyDescent="0.2">
      <c r="A8" s="51"/>
      <c r="B8" s="44" t="s">
        <v>10</v>
      </c>
      <c r="C8" s="73" t="s">
        <v>36</v>
      </c>
      <c r="D8" s="73"/>
      <c r="E8" s="73"/>
      <c r="F8" s="73"/>
      <c r="G8" s="2"/>
      <c r="H8" s="2"/>
      <c r="I8" s="2"/>
      <c r="J8" s="75" t="s">
        <v>9</v>
      </c>
      <c r="K8" s="76">
        <v>1000</v>
      </c>
    </row>
    <row r="9" spans="1:12" x14ac:dyDescent="0.2">
      <c r="A9" s="51"/>
      <c r="B9" s="44" t="s">
        <v>7</v>
      </c>
      <c r="C9" s="74" t="s">
        <v>27</v>
      </c>
      <c r="D9" s="3"/>
      <c r="E9" s="2"/>
      <c r="F9" s="2"/>
      <c r="G9" s="2"/>
      <c r="H9" s="2"/>
      <c r="I9" s="2"/>
      <c r="J9" s="75" t="s">
        <v>6</v>
      </c>
      <c r="K9" s="77">
        <f>K8/2.5</f>
        <v>400</v>
      </c>
    </row>
    <row r="10" spans="1:12" x14ac:dyDescent="0.2">
      <c r="A10" s="51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ht="58" thickBot="1" x14ac:dyDescent="0.25">
      <c r="A11" s="51"/>
      <c r="B11" s="4" t="s">
        <v>0</v>
      </c>
      <c r="C11" s="4" t="s">
        <v>34</v>
      </c>
      <c r="D11" s="4" t="s">
        <v>1</v>
      </c>
      <c r="E11" s="4" t="s">
        <v>2</v>
      </c>
      <c r="F11" s="4" t="s">
        <v>37</v>
      </c>
      <c r="G11" s="4" t="s">
        <v>3</v>
      </c>
      <c r="H11" s="4" t="s">
        <v>16</v>
      </c>
      <c r="I11" s="4" t="s">
        <v>5</v>
      </c>
      <c r="J11" s="4" t="s">
        <v>4</v>
      </c>
      <c r="K11" s="4" t="s">
        <v>8</v>
      </c>
      <c r="L11" s="1"/>
    </row>
    <row r="12" spans="1:12" ht="20" customHeight="1" x14ac:dyDescent="0.2">
      <c r="A12" s="51"/>
      <c r="B12" s="55" t="s">
        <v>15</v>
      </c>
      <c r="C12" s="56"/>
      <c r="D12" s="56"/>
      <c r="E12" s="56"/>
      <c r="F12" s="56"/>
      <c r="G12" s="56"/>
      <c r="H12" s="56"/>
      <c r="I12" s="56"/>
      <c r="J12" s="56"/>
      <c r="K12" s="57"/>
    </row>
    <row r="13" spans="1:12" ht="20" customHeight="1" x14ac:dyDescent="0.2">
      <c r="A13" s="51"/>
      <c r="B13" s="5" t="s">
        <v>39</v>
      </c>
      <c r="C13" s="6" t="s">
        <v>35</v>
      </c>
      <c r="D13" s="7">
        <v>10</v>
      </c>
      <c r="E13" s="8">
        <f>100*5280</f>
        <v>528000</v>
      </c>
      <c r="F13" s="9">
        <v>0.75</v>
      </c>
      <c r="G13" s="10">
        <f>D13*E13*F13</f>
        <v>3960000</v>
      </c>
      <c r="H13" s="11">
        <v>50</v>
      </c>
      <c r="I13" s="10">
        <f>G13/H13</f>
        <v>79200</v>
      </c>
      <c r="J13" s="10">
        <f>I13/12</f>
        <v>6600</v>
      </c>
      <c r="K13" s="12">
        <f>J13/K$9</f>
        <v>16.5</v>
      </c>
    </row>
    <row r="14" spans="1:12" ht="20" customHeight="1" x14ac:dyDescent="0.2">
      <c r="A14" s="51"/>
      <c r="B14" s="5"/>
      <c r="C14" s="6"/>
      <c r="D14" s="13"/>
      <c r="E14" s="11"/>
      <c r="F14" s="11"/>
      <c r="G14" s="14"/>
      <c r="H14" s="11"/>
      <c r="I14" s="10"/>
      <c r="J14" s="14"/>
      <c r="K14" s="15"/>
    </row>
    <row r="15" spans="1:12" ht="20" customHeight="1" x14ac:dyDescent="0.2">
      <c r="A15" s="51"/>
      <c r="B15" s="5"/>
      <c r="C15" s="6"/>
      <c r="D15" s="13"/>
      <c r="E15" s="11"/>
      <c r="F15" s="11"/>
      <c r="G15" s="14"/>
      <c r="H15" s="11"/>
      <c r="I15" s="10"/>
      <c r="J15" s="14"/>
      <c r="K15" s="15"/>
    </row>
    <row r="16" spans="1:12" ht="20" customHeight="1" x14ac:dyDescent="0.2">
      <c r="A16" s="51"/>
      <c r="B16" s="5"/>
      <c r="C16" s="6"/>
      <c r="D16" s="13"/>
      <c r="E16" s="11"/>
      <c r="F16" s="11"/>
      <c r="G16" s="14"/>
      <c r="H16" s="11"/>
      <c r="I16" s="10"/>
      <c r="J16" s="14"/>
      <c r="K16" s="15"/>
    </row>
    <row r="17" spans="1:11" ht="20" customHeight="1" x14ac:dyDescent="0.2">
      <c r="A17" s="51"/>
      <c r="B17" s="5"/>
      <c r="C17" s="6"/>
      <c r="D17" s="13"/>
      <c r="E17" s="11"/>
      <c r="F17" s="11"/>
      <c r="G17" s="14"/>
      <c r="H17" s="11"/>
      <c r="I17" s="10"/>
      <c r="J17" s="14"/>
      <c r="K17" s="15"/>
    </row>
    <row r="18" spans="1:11" ht="20" customHeight="1" x14ac:dyDescent="0.2">
      <c r="A18" s="51"/>
      <c r="B18" s="5"/>
      <c r="C18" s="6"/>
      <c r="D18" s="13"/>
      <c r="E18" s="11"/>
      <c r="F18" s="11"/>
      <c r="G18" s="14"/>
      <c r="H18" s="11"/>
      <c r="I18" s="10"/>
      <c r="J18" s="14"/>
      <c r="K18" s="15"/>
    </row>
    <row r="19" spans="1:11" ht="20" customHeight="1" x14ac:dyDescent="0.2">
      <c r="A19" s="51"/>
      <c r="B19" s="5"/>
      <c r="C19" s="6"/>
      <c r="D19" s="13"/>
      <c r="E19" s="11"/>
      <c r="F19" s="11"/>
      <c r="G19" s="14"/>
      <c r="H19" s="11"/>
      <c r="I19" s="10"/>
      <c r="J19" s="14"/>
      <c r="K19" s="15"/>
    </row>
    <row r="20" spans="1:11" ht="20" customHeight="1" x14ac:dyDescent="0.2">
      <c r="A20" s="51"/>
      <c r="B20" s="5"/>
      <c r="C20" s="6"/>
      <c r="D20" s="13"/>
      <c r="E20" s="11"/>
      <c r="F20" s="11"/>
      <c r="G20" s="14"/>
      <c r="H20" s="11"/>
      <c r="I20" s="10"/>
      <c r="J20" s="14"/>
      <c r="K20" s="15"/>
    </row>
    <row r="21" spans="1:11" ht="20" customHeight="1" x14ac:dyDescent="0.2">
      <c r="A21" s="51"/>
      <c r="B21" s="5"/>
      <c r="C21" s="6"/>
      <c r="D21" s="13"/>
      <c r="E21" s="11"/>
      <c r="F21" s="11"/>
      <c r="G21" s="14"/>
      <c r="H21" s="11"/>
      <c r="I21" s="10"/>
      <c r="J21" s="14"/>
      <c r="K21" s="15"/>
    </row>
    <row r="22" spans="1:11" ht="20" customHeight="1" x14ac:dyDescent="0.2">
      <c r="A22" s="51"/>
      <c r="B22" s="5"/>
      <c r="C22" s="6"/>
      <c r="D22" s="13"/>
      <c r="E22" s="11"/>
      <c r="F22" s="11"/>
      <c r="G22" s="14"/>
      <c r="H22" s="11"/>
      <c r="I22" s="10"/>
      <c r="J22" s="14"/>
      <c r="K22" s="15"/>
    </row>
    <row r="23" spans="1:11" ht="20" customHeight="1" thickBot="1" x14ac:dyDescent="0.25">
      <c r="A23" s="51"/>
      <c r="B23" s="16"/>
      <c r="C23" s="17"/>
      <c r="D23" s="18"/>
      <c r="E23" s="19"/>
      <c r="F23" s="19"/>
      <c r="G23" s="20"/>
      <c r="H23" s="19"/>
      <c r="I23" s="21"/>
      <c r="J23" s="20"/>
      <c r="K23" s="22"/>
    </row>
    <row r="24" spans="1:11" ht="20" customHeight="1" thickBot="1" x14ac:dyDescent="0.25">
      <c r="A24" s="51"/>
      <c r="B24" s="58" t="s">
        <v>11</v>
      </c>
      <c r="C24" s="58"/>
      <c r="D24" s="58"/>
      <c r="E24" s="58"/>
      <c r="F24" s="23"/>
      <c r="G24" s="24">
        <f>SUM(G13:G23)</f>
        <v>3960000</v>
      </c>
      <c r="H24" s="25"/>
      <c r="I24" s="24">
        <f>SUM(I13:I23)</f>
        <v>79200</v>
      </c>
      <c r="J24" s="24">
        <f>SUM(J13:J23)</f>
        <v>6600</v>
      </c>
      <c r="K24" s="26">
        <f>SUM(K13:K23)</f>
        <v>16.5</v>
      </c>
    </row>
    <row r="25" spans="1:11" ht="20" customHeight="1" x14ac:dyDescent="0.2">
      <c r="A25" s="51"/>
      <c r="B25" s="27"/>
      <c r="C25" s="27"/>
      <c r="D25" s="27"/>
      <c r="E25" s="27"/>
      <c r="F25" s="27"/>
      <c r="G25" s="28"/>
      <c r="H25" s="29"/>
      <c r="I25" s="30"/>
      <c r="J25" s="28"/>
      <c r="K25" s="28"/>
    </row>
    <row r="26" spans="1:11" ht="20" customHeight="1" thickBot="1" x14ac:dyDescent="0.25">
      <c r="A26" s="51"/>
      <c r="B26" s="31"/>
      <c r="C26" s="31"/>
      <c r="D26" s="31"/>
      <c r="E26" s="32"/>
      <c r="F26" s="32"/>
      <c r="G26" s="31"/>
      <c r="H26" s="32"/>
      <c r="I26" s="33"/>
      <c r="J26" s="31"/>
      <c r="K26" s="31"/>
    </row>
    <row r="27" spans="1:11" ht="20" customHeight="1" x14ac:dyDescent="0.2">
      <c r="A27" s="51"/>
      <c r="B27" s="55" t="s">
        <v>12</v>
      </c>
      <c r="C27" s="56"/>
      <c r="D27" s="56"/>
      <c r="E27" s="56"/>
      <c r="F27" s="56"/>
      <c r="G27" s="56"/>
      <c r="H27" s="56"/>
      <c r="I27" s="56"/>
      <c r="J27" s="56"/>
      <c r="K27" s="57"/>
    </row>
    <row r="28" spans="1:11" ht="20" customHeight="1" x14ac:dyDescent="0.2">
      <c r="A28" s="51"/>
      <c r="B28" s="5" t="s">
        <v>28</v>
      </c>
      <c r="C28" s="6" t="s">
        <v>38</v>
      </c>
      <c r="D28" s="7">
        <v>10</v>
      </c>
      <c r="E28" s="8">
        <v>100000</v>
      </c>
      <c r="F28" s="9">
        <v>0.75</v>
      </c>
      <c r="G28" s="10">
        <f>D28*E28*F28</f>
        <v>750000</v>
      </c>
      <c r="H28" s="11">
        <v>50</v>
      </c>
      <c r="I28" s="10">
        <f>G28/H28</f>
        <v>15000</v>
      </c>
      <c r="J28" s="10">
        <f>I28/12</f>
        <v>1250</v>
      </c>
      <c r="K28" s="12">
        <f>J28/K$9</f>
        <v>3.125</v>
      </c>
    </row>
    <row r="29" spans="1:11" ht="20" customHeight="1" x14ac:dyDescent="0.2">
      <c r="A29" s="51"/>
      <c r="B29" s="5"/>
      <c r="C29" s="6"/>
      <c r="D29" s="34"/>
      <c r="E29" s="11"/>
      <c r="F29" s="11"/>
      <c r="G29" s="14"/>
      <c r="H29" s="11"/>
      <c r="I29" s="10"/>
      <c r="J29" s="14"/>
      <c r="K29" s="15"/>
    </row>
    <row r="30" spans="1:11" ht="20" customHeight="1" x14ac:dyDescent="0.2">
      <c r="A30" s="51"/>
      <c r="B30" s="5"/>
      <c r="C30" s="6"/>
      <c r="D30" s="34"/>
      <c r="E30" s="11"/>
      <c r="F30" s="11"/>
      <c r="G30" s="14"/>
      <c r="H30" s="11"/>
      <c r="I30" s="10"/>
      <c r="J30" s="14"/>
      <c r="K30" s="15"/>
    </row>
    <row r="31" spans="1:11" ht="20" customHeight="1" thickBot="1" x14ac:dyDescent="0.25">
      <c r="A31" s="51"/>
      <c r="B31" s="16"/>
      <c r="C31" s="17"/>
      <c r="D31" s="35"/>
      <c r="E31" s="19"/>
      <c r="F31" s="19"/>
      <c r="G31" s="20"/>
      <c r="H31" s="19"/>
      <c r="I31" s="21"/>
      <c r="J31" s="20"/>
      <c r="K31" s="22"/>
    </row>
    <row r="32" spans="1:11" ht="20" customHeight="1" thickBot="1" x14ac:dyDescent="0.25">
      <c r="A32" s="51"/>
      <c r="B32" s="58" t="s">
        <v>13</v>
      </c>
      <c r="C32" s="58"/>
      <c r="D32" s="58"/>
      <c r="E32" s="58"/>
      <c r="F32" s="23"/>
      <c r="G32" s="24">
        <f>SUM(G28:G31)</f>
        <v>750000</v>
      </c>
      <c r="H32" s="25"/>
      <c r="I32" s="24">
        <f>SUM(I28:I31)</f>
        <v>15000</v>
      </c>
      <c r="J32" s="24">
        <f>SUM(J28:J31)</f>
        <v>1250</v>
      </c>
      <c r="K32" s="26">
        <f>SUM(K28:K31)</f>
        <v>3.125</v>
      </c>
    </row>
    <row r="33" spans="1:11" ht="20" customHeight="1" x14ac:dyDescent="0.2">
      <c r="A33" s="51"/>
      <c r="B33" s="27"/>
      <c r="C33" s="27"/>
      <c r="D33" s="27"/>
      <c r="E33" s="27"/>
      <c r="F33" s="27"/>
      <c r="G33" s="28"/>
      <c r="H33" s="29"/>
      <c r="I33" s="30"/>
      <c r="J33" s="28"/>
      <c r="K33" s="28"/>
    </row>
    <row r="34" spans="1:11" ht="20" customHeight="1" thickBot="1" x14ac:dyDescent="0.25">
      <c r="A34" s="51"/>
      <c r="B34" s="36"/>
      <c r="C34" s="36"/>
      <c r="D34" s="31"/>
      <c r="E34" s="32"/>
      <c r="F34" s="32"/>
      <c r="G34" s="31"/>
      <c r="H34" s="32"/>
      <c r="I34" s="33"/>
      <c r="J34" s="31"/>
      <c r="K34" s="31"/>
    </row>
    <row r="35" spans="1:11" ht="20" customHeight="1" thickBot="1" x14ac:dyDescent="0.25">
      <c r="A35" s="51"/>
      <c r="B35" s="58" t="s">
        <v>14</v>
      </c>
      <c r="C35" s="58"/>
      <c r="D35" s="58"/>
      <c r="E35" s="58"/>
      <c r="F35" s="23"/>
      <c r="G35" s="24">
        <f>G24+G32</f>
        <v>4710000</v>
      </c>
      <c r="H35" s="25"/>
      <c r="I35" s="24">
        <f>I24+I32</f>
        <v>94200</v>
      </c>
      <c r="J35" s="24">
        <f>J24+J32</f>
        <v>7850</v>
      </c>
      <c r="K35" s="26">
        <f>K24+K32</f>
        <v>19.625</v>
      </c>
    </row>
    <row r="36" spans="1:11" ht="20" customHeight="1" x14ac:dyDescent="0.2">
      <c r="A36" s="51"/>
      <c r="B36" s="36"/>
      <c r="C36" s="36"/>
      <c r="D36" s="36"/>
      <c r="E36" s="36"/>
      <c r="F36" s="36"/>
      <c r="G36" s="33"/>
      <c r="H36" s="32"/>
      <c r="I36" s="33"/>
      <c r="J36" s="33"/>
      <c r="K36" s="37"/>
    </row>
    <row r="37" spans="1:11" ht="70" customHeight="1" x14ac:dyDescent="0.2">
      <c r="A37" s="51"/>
      <c r="B37" s="2"/>
      <c r="C37" s="2"/>
      <c r="D37" s="2"/>
      <c r="E37" s="2"/>
      <c r="F37" s="2"/>
      <c r="G37" s="2"/>
      <c r="H37" s="4" t="s">
        <v>32</v>
      </c>
      <c r="I37" s="4" t="s">
        <v>5</v>
      </c>
      <c r="J37" s="4" t="s">
        <v>4</v>
      </c>
      <c r="K37" s="4" t="s">
        <v>8</v>
      </c>
    </row>
    <row r="38" spans="1:11" ht="20" customHeight="1" x14ac:dyDescent="0.2">
      <c r="A38" s="51"/>
      <c r="B38" s="2"/>
      <c r="C38" s="2"/>
      <c r="D38" s="2"/>
      <c r="E38" s="2"/>
      <c r="F38" s="2"/>
      <c r="G38" s="46" t="s">
        <v>17</v>
      </c>
      <c r="H38" s="47">
        <v>500000</v>
      </c>
      <c r="I38" s="47">
        <v>24000</v>
      </c>
      <c r="J38" s="48">
        <f>I38/12</f>
        <v>2000</v>
      </c>
      <c r="K38" s="48">
        <f>J38/K9</f>
        <v>5</v>
      </c>
    </row>
    <row r="39" spans="1:11" ht="20" customHeight="1" x14ac:dyDescent="0.2">
      <c r="A39" s="51"/>
      <c r="B39" s="2"/>
      <c r="C39" s="2"/>
      <c r="D39" s="2"/>
      <c r="E39" s="2"/>
      <c r="F39" s="2"/>
      <c r="G39" s="46" t="s">
        <v>18</v>
      </c>
      <c r="H39" s="47">
        <f>IF(G35&lt;H38,0,(G35-H38))</f>
        <v>4210000</v>
      </c>
      <c r="I39" s="47">
        <f>IF(I38&gt;I35,0,(I35-I38))</f>
        <v>70200</v>
      </c>
      <c r="J39" s="47">
        <f>IF(J38&gt;J35,0,(J35-J38))</f>
        <v>5850</v>
      </c>
      <c r="K39" s="48">
        <f>IF(K38&gt;K35,0,(K35-K38))</f>
        <v>14.625</v>
      </c>
    </row>
    <row r="40" spans="1:11" x14ac:dyDescent="0.2">
      <c r="A40" s="51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33" customHeight="1" x14ac:dyDescent="0.2">
      <c r="A41" s="51"/>
      <c r="B41" s="36"/>
      <c r="C41" s="36"/>
      <c r="D41" s="36"/>
      <c r="E41" s="36"/>
      <c r="F41" s="36"/>
      <c r="G41" s="33"/>
      <c r="H41" s="32"/>
      <c r="I41" s="36"/>
      <c r="J41" s="38" t="s">
        <v>29</v>
      </c>
      <c r="K41" s="38" t="s">
        <v>21</v>
      </c>
    </row>
    <row r="42" spans="1:11" ht="20" customHeight="1" x14ac:dyDescent="0.2">
      <c r="A42" s="51"/>
      <c r="B42" s="36"/>
      <c r="C42" s="36"/>
      <c r="D42" s="36"/>
      <c r="E42" s="36"/>
      <c r="F42" s="36"/>
      <c r="G42" s="33"/>
      <c r="H42" s="32"/>
      <c r="I42" s="49" t="s">
        <v>22</v>
      </c>
      <c r="J42" s="50">
        <v>5000</v>
      </c>
      <c r="K42" s="48">
        <f>K35/(J42/1000)</f>
        <v>3.9249999999999998</v>
      </c>
    </row>
    <row r="43" spans="1:11" ht="20" customHeight="1" x14ac:dyDescent="0.2">
      <c r="A43" s="51"/>
      <c r="B43" s="36"/>
      <c r="C43" s="36"/>
      <c r="D43" s="36"/>
      <c r="E43" s="36"/>
      <c r="F43" s="36"/>
      <c r="G43" s="33"/>
      <c r="H43" s="32"/>
      <c r="I43" s="49" t="s">
        <v>24</v>
      </c>
      <c r="J43" s="50">
        <v>5000</v>
      </c>
      <c r="K43" s="48">
        <f>K38/(J43/1000)</f>
        <v>1</v>
      </c>
    </row>
    <row r="44" spans="1:11" ht="20" customHeight="1" x14ac:dyDescent="0.2">
      <c r="A44" s="51"/>
      <c r="B44" s="36"/>
      <c r="C44" s="36"/>
      <c r="D44" s="36"/>
      <c r="E44" s="36"/>
      <c r="F44" s="36"/>
      <c r="G44" s="33"/>
      <c r="H44" s="32"/>
      <c r="I44" s="49" t="s">
        <v>23</v>
      </c>
      <c r="J44" s="50">
        <v>5000</v>
      </c>
      <c r="K44" s="48">
        <f>K39/(J44/1000)</f>
        <v>2.9249999999999998</v>
      </c>
    </row>
    <row r="45" spans="1:11" ht="20" customHeight="1" x14ac:dyDescent="0.2">
      <c r="A45" s="51"/>
      <c r="B45" s="39" t="s">
        <v>19</v>
      </c>
      <c r="C45" s="40"/>
      <c r="D45" s="41"/>
      <c r="E45" s="41"/>
      <c r="F45" s="41"/>
      <c r="G45" s="41"/>
      <c r="H45" s="2"/>
      <c r="I45" s="2"/>
      <c r="J45" s="2"/>
      <c r="K45" s="2"/>
    </row>
    <row r="46" spans="1:11" ht="20" customHeight="1" x14ac:dyDescent="0.2">
      <c r="A46" s="51"/>
      <c r="B46" s="39" t="s">
        <v>7</v>
      </c>
      <c r="C46" s="42"/>
      <c r="D46" s="43"/>
      <c r="E46" s="43"/>
      <c r="F46" s="43"/>
      <c r="G46" s="43"/>
      <c r="H46" s="2"/>
      <c r="I46" s="2"/>
      <c r="J46" s="2"/>
      <c r="K46" s="2"/>
    </row>
    <row r="47" spans="1:11" x14ac:dyDescent="0.2">
      <c r="A47" s="51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51"/>
      <c r="B48" s="59" t="s">
        <v>20</v>
      </c>
      <c r="C48" s="60"/>
      <c r="D48" s="60"/>
      <c r="E48" s="60"/>
      <c r="F48" s="60"/>
      <c r="G48" s="60"/>
      <c r="H48" s="60"/>
      <c r="I48" s="60"/>
      <c r="J48" s="60"/>
      <c r="K48" s="61"/>
    </row>
    <row r="49" spans="1:11" x14ac:dyDescent="0.2">
      <c r="A49" s="51"/>
      <c r="B49" s="62"/>
      <c r="C49" s="63"/>
      <c r="D49" s="63"/>
      <c r="E49" s="63"/>
      <c r="F49" s="63"/>
      <c r="G49" s="63"/>
      <c r="H49" s="63"/>
      <c r="I49" s="63"/>
      <c r="J49" s="63"/>
      <c r="K49" s="64"/>
    </row>
    <row r="50" spans="1:11" x14ac:dyDescent="0.2">
      <c r="A50" s="51"/>
      <c r="B50" s="65"/>
      <c r="C50" s="66"/>
      <c r="D50" s="66"/>
      <c r="E50" s="66"/>
      <c r="F50" s="66"/>
      <c r="G50" s="66"/>
      <c r="H50" s="66"/>
      <c r="I50" s="66"/>
      <c r="J50" s="66"/>
      <c r="K50" s="67"/>
    </row>
    <row r="51" spans="1:11" x14ac:dyDescent="0.2">
      <c r="A51" s="51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51"/>
      <c r="B52" s="52" t="s">
        <v>25</v>
      </c>
      <c r="C52" s="5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51"/>
      <c r="B53" s="54" t="s">
        <v>26</v>
      </c>
      <c r="C53" s="54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51"/>
      <c r="B54" s="53" t="s">
        <v>30</v>
      </c>
      <c r="C54" s="53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51"/>
      <c r="B55" s="53" t="s">
        <v>31</v>
      </c>
      <c r="C55" s="53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51"/>
      <c r="B56" s="53" t="s">
        <v>33</v>
      </c>
      <c r="C56" s="53"/>
      <c r="D56" s="2"/>
      <c r="E56" s="2"/>
      <c r="F56" s="2"/>
      <c r="G56" s="2"/>
      <c r="H56" s="2"/>
      <c r="I56" s="2"/>
      <c r="J56" s="2"/>
      <c r="K56" s="2"/>
    </row>
  </sheetData>
  <mergeCells count="19">
    <mergeCell ref="B55:C55"/>
    <mergeCell ref="B56:C56"/>
    <mergeCell ref="A1:A56"/>
    <mergeCell ref="B12:K12"/>
    <mergeCell ref="B27:K27"/>
    <mergeCell ref="B35:E35"/>
    <mergeCell ref="B24:E24"/>
    <mergeCell ref="B32:E32"/>
    <mergeCell ref="B48:K50"/>
    <mergeCell ref="B1:B6"/>
    <mergeCell ref="C2:F2"/>
    <mergeCell ref="C3:F3"/>
    <mergeCell ref="C1:L1"/>
    <mergeCell ref="B52:C52"/>
    <mergeCell ref="B54:C54"/>
    <mergeCell ref="B53:C53"/>
    <mergeCell ref="C4:F4"/>
    <mergeCell ref="C5:F5"/>
    <mergeCell ref="C8:F8"/>
  </mergeCells>
  <phoneticPr fontId="4" type="noConversion"/>
  <pageMargins left="0.75" right="0.75" top="1" bottom="1" header="0.5" footer="0.5"/>
  <pageSetup scale="7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Improvement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JM</cp:lastModifiedBy>
  <cp:lastPrinted>2016-01-13T16:59:24Z</cp:lastPrinted>
  <dcterms:created xsi:type="dcterms:W3CDTF">2016-01-13T16:13:12Z</dcterms:created>
  <dcterms:modified xsi:type="dcterms:W3CDTF">2022-01-13T14:31:04Z</dcterms:modified>
</cp:coreProperties>
</file>