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franklund/Documents/Cost Share/Example Documents/updating Delineation of Costs/"/>
    </mc:Choice>
  </mc:AlternateContent>
  <xr:revisionPtr revIDLastSave="0" documentId="13_ncr:1_{E44853F1-04FA-1041-A533-C901A52C0375}" xr6:coauthVersionLast="47" xr6:coauthVersionMax="47" xr10:uidLastSave="{00000000-0000-0000-0000-000000000000}"/>
  <bookViews>
    <workbookView xWindow="8600" yWindow="540" windowWidth="40500" windowHeight="26120" activeTab="1" xr2:uid="{F529C204-0E1D-BC4A-996B-25DCF4D35156}"/>
  </bookViews>
  <sheets>
    <sheet name="Instructions" sheetId="5" r:id="rId1"/>
    <sheet name="Delineation of Costs" sheetId="2" r:id="rId2"/>
    <sheet name="Project Type" sheetId="3" r:id="rId3"/>
    <sheet name="Cost Classification" sheetId="1" r:id="rId4"/>
    <sheet name="Unit" sheetId="4" r:id="rId5"/>
  </sheets>
  <definedNames>
    <definedName name="_xlnm.Print_Area" localSheetId="3">'Cost Classification'!$A$1:$B$192</definedName>
    <definedName name="_xlnm.Print_Area" localSheetId="1">'Delineation of Costs'!$A$1:$I$94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2" l="1"/>
  <c r="I17" i="2"/>
  <c r="G66" i="2"/>
  <c r="G65" i="2"/>
  <c r="G64" i="2"/>
  <c r="G63" i="2"/>
  <c r="G62" i="2"/>
  <c r="G67" i="2" s="1"/>
  <c r="G74" i="2"/>
  <c r="G58" i="2"/>
  <c r="G46" i="2" l="1"/>
  <c r="G45" i="2"/>
  <c r="G44" i="2"/>
  <c r="G43" i="2"/>
  <c r="G42" i="2"/>
  <c r="G41" i="2"/>
  <c r="G22" i="2" l="1"/>
  <c r="G78" i="2" l="1"/>
  <c r="I78" i="2" l="1"/>
  <c r="G81" i="2"/>
  <c r="I81" i="2" s="1"/>
  <c r="G80" i="2"/>
  <c r="I80" i="2" s="1"/>
  <c r="G79" i="2"/>
  <c r="I79" i="2" s="1"/>
  <c r="G73" i="2"/>
  <c r="G72" i="2"/>
  <c r="G71" i="2"/>
  <c r="G70" i="2"/>
  <c r="G57" i="2"/>
  <c r="G56" i="2"/>
  <c r="G55" i="2"/>
  <c r="G54" i="2"/>
  <c r="G47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49" i="2" l="1"/>
  <c r="B50" i="2" s="1"/>
  <c r="G59" i="2"/>
  <c r="G82" i="2"/>
  <c r="G9" i="2" s="1"/>
  <c r="H67" i="2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G75" i="2"/>
  <c r="H63" i="2" l="1"/>
  <c r="I63" i="2" s="1"/>
  <c r="H66" i="2"/>
  <c r="I66" i="2" s="1"/>
  <c r="H62" i="2"/>
  <c r="I62" i="2" s="1"/>
  <c r="H65" i="2"/>
  <c r="I65" i="2" s="1"/>
  <c r="H64" i="2"/>
  <c r="I64" i="2" s="1"/>
  <c r="H74" i="2"/>
  <c r="I74" i="2" s="1"/>
  <c r="H58" i="2"/>
  <c r="I58" i="2" s="1"/>
  <c r="H89" i="2"/>
  <c r="H43" i="2"/>
  <c r="I43" i="2" s="1"/>
  <c r="H42" i="2"/>
  <c r="I42" i="2" s="1"/>
  <c r="H46" i="2"/>
  <c r="I46" i="2" s="1"/>
  <c r="H41" i="2"/>
  <c r="I41" i="2" s="1"/>
  <c r="H44" i="2"/>
  <c r="I44" i="2" s="1"/>
  <c r="H45" i="2"/>
  <c r="I45" i="2" s="1"/>
  <c r="A35" i="2"/>
  <c r="G50" i="2"/>
  <c r="G51" i="2" s="1"/>
  <c r="G85" i="2" s="1"/>
  <c r="G89" i="2" s="1"/>
  <c r="G10" i="2" s="1"/>
  <c r="H75" i="2"/>
  <c r="H59" i="2"/>
  <c r="H51" i="2"/>
  <c r="H49" i="2"/>
  <c r="H85" i="2"/>
  <c r="H50" i="2"/>
  <c r="H73" i="2"/>
  <c r="I73" i="2" s="1"/>
  <c r="H72" i="2"/>
  <c r="I72" i="2" s="1"/>
  <c r="H40" i="2"/>
  <c r="I40" i="2" s="1"/>
  <c r="I82" i="2"/>
  <c r="H29" i="2"/>
  <c r="I29" i="2" s="1"/>
  <c r="H30" i="2"/>
  <c r="I30" i="2" s="1"/>
  <c r="H31" i="2"/>
  <c r="I31" i="2" s="1"/>
  <c r="H22" i="2"/>
  <c r="H23" i="2"/>
  <c r="I23" i="2" s="1"/>
  <c r="H33" i="2"/>
  <c r="I33" i="2" s="1"/>
  <c r="H24" i="2"/>
  <c r="I24" i="2" s="1"/>
  <c r="H34" i="2"/>
  <c r="I34" i="2" s="1"/>
  <c r="H25" i="2"/>
  <c r="I25" i="2" s="1"/>
  <c r="H37" i="2"/>
  <c r="I37" i="2" s="1"/>
  <c r="H39" i="2"/>
  <c r="I39" i="2" s="1"/>
  <c r="H47" i="2"/>
  <c r="I47" i="2" s="1"/>
  <c r="H54" i="2"/>
  <c r="H32" i="2"/>
  <c r="I32" i="2" s="1"/>
  <c r="H26" i="2"/>
  <c r="I26" i="2" s="1"/>
  <c r="H38" i="2"/>
  <c r="I38" i="2" s="1"/>
  <c r="H70" i="2"/>
  <c r="H55" i="2"/>
  <c r="I55" i="2" s="1"/>
  <c r="H27" i="2"/>
  <c r="I27" i="2" s="1"/>
  <c r="H35" i="2"/>
  <c r="I35" i="2" s="1"/>
  <c r="H56" i="2"/>
  <c r="I56" i="2" s="1"/>
  <c r="H71" i="2"/>
  <c r="I71" i="2" s="1"/>
  <c r="H28" i="2"/>
  <c r="I28" i="2" s="1"/>
  <c r="H36" i="2"/>
  <c r="I36" i="2" s="1"/>
  <c r="H57" i="2"/>
  <c r="I57" i="2" s="1"/>
  <c r="B64" i="2" l="1"/>
  <c r="B63" i="2"/>
  <c r="B66" i="2"/>
  <c r="B65" i="2"/>
  <c r="B62" i="2"/>
  <c r="I67" i="2"/>
  <c r="B54" i="2"/>
  <c r="B58" i="2"/>
  <c r="B41" i="2"/>
  <c r="B44" i="2"/>
  <c r="B45" i="2"/>
  <c r="B42" i="2"/>
  <c r="B46" i="2"/>
  <c r="B43" i="2"/>
  <c r="A36" i="2"/>
  <c r="B56" i="2"/>
  <c r="B30" i="2"/>
  <c r="B35" i="2"/>
  <c r="B55" i="2"/>
  <c r="B40" i="2"/>
  <c r="B22" i="2"/>
  <c r="B26" i="2"/>
  <c r="B29" i="2"/>
  <c r="B24" i="2"/>
  <c r="B28" i="2"/>
  <c r="B27" i="2"/>
  <c r="B47" i="2"/>
  <c r="B23" i="2"/>
  <c r="I89" i="2"/>
  <c r="B25" i="2"/>
  <c r="B31" i="2"/>
  <c r="B38" i="2"/>
  <c r="B39" i="2"/>
  <c r="B57" i="2"/>
  <c r="B34" i="2"/>
  <c r="B37" i="2"/>
  <c r="B32" i="2"/>
  <c r="B33" i="2"/>
  <c r="B36" i="2"/>
  <c r="I50" i="2"/>
  <c r="A37" i="2" l="1"/>
  <c r="G84" i="2"/>
  <c r="I70" i="2"/>
  <c r="B74" i="2" l="1"/>
  <c r="B67" i="2"/>
  <c r="A38" i="2"/>
  <c r="B78" i="2"/>
  <c r="G8" i="2"/>
  <c r="G11" i="2" s="1"/>
  <c r="B71" i="2"/>
  <c r="B59" i="2"/>
  <c r="B79" i="2"/>
  <c r="B72" i="2"/>
  <c r="B80" i="2"/>
  <c r="B73" i="2"/>
  <c r="B70" i="2"/>
  <c r="B81" i="2"/>
  <c r="B51" i="2"/>
  <c r="I75" i="2"/>
  <c r="A39" i="2" l="1"/>
  <c r="B75" i="2"/>
  <c r="B82" i="2"/>
  <c r="I22" i="2"/>
  <c r="B84" i="2" l="1"/>
  <c r="A40" i="2"/>
  <c r="I49" i="2"/>
  <c r="I51" i="2" s="1"/>
  <c r="I13" i="2" l="1"/>
  <c r="A41" i="2"/>
  <c r="A42" i="2" s="1"/>
  <c r="A43" i="2" s="1"/>
  <c r="A44" i="2" s="1"/>
  <c r="A45" i="2" s="1"/>
  <c r="A46" i="2" s="1"/>
  <c r="A47" i="2" s="1"/>
  <c r="A54" i="2" s="1"/>
  <c r="A55" i="2" s="1"/>
  <c r="I54" i="2"/>
  <c r="A56" i="2" l="1"/>
  <c r="A57" i="2" s="1"/>
  <c r="A58" i="2" s="1"/>
  <c r="I59" i="2"/>
  <c r="I12" i="2" l="1"/>
  <c r="I85" i="2"/>
  <c r="A62" i="2"/>
  <c r="A63" i="2" s="1"/>
  <c r="A64" i="2" s="1"/>
  <c r="A65" i="2" s="1"/>
  <c r="A66" i="2" s="1"/>
  <c r="A70" i="2" s="1"/>
  <c r="A71" i="2" s="1"/>
  <c r="A72" i="2" s="1"/>
  <c r="A73" i="2" s="1"/>
  <c r="A74" i="2" s="1"/>
  <c r="A78" i="2" s="1"/>
  <c r="A79" i="2" s="1"/>
  <c r="A80" i="2" s="1"/>
  <c r="A81" i="2" s="1"/>
</calcChain>
</file>

<file path=xl/sharedStrings.xml><?xml version="1.0" encoding="utf-8"?>
<sst xmlns="http://schemas.openxmlformats.org/spreadsheetml/2006/main" count="449" uniqueCount="269">
  <si>
    <t>Engineering Services</t>
  </si>
  <si>
    <t>Construction Costs</t>
  </si>
  <si>
    <t xml:space="preserve">Pre-Construction </t>
  </si>
  <si>
    <t>Ineligible Items</t>
  </si>
  <si>
    <t>Eligible Items</t>
  </si>
  <si>
    <t>ND State Water Commission Cost-Share Policy</t>
  </si>
  <si>
    <t>Cost Classification</t>
  </si>
  <si>
    <t>Project:</t>
  </si>
  <si>
    <t>Total</t>
  </si>
  <si>
    <t>PCE</t>
  </si>
  <si>
    <t>CE</t>
  </si>
  <si>
    <t>IE</t>
  </si>
  <si>
    <t>Date:</t>
  </si>
  <si>
    <t>Sponsor:</t>
  </si>
  <si>
    <t>Ring Dike</t>
  </si>
  <si>
    <t>Recreation</t>
  </si>
  <si>
    <t>Project Type:</t>
  </si>
  <si>
    <t>Cost-share %</t>
  </si>
  <si>
    <t>Construction Total</t>
  </si>
  <si>
    <t>Earthwork</t>
  </si>
  <si>
    <t>Concrete</t>
  </si>
  <si>
    <t>Mobilization</t>
  </si>
  <si>
    <t>Demobilization</t>
  </si>
  <si>
    <t>Dewatering</t>
  </si>
  <si>
    <t>Seeding</t>
  </si>
  <si>
    <t>Electrical</t>
  </si>
  <si>
    <t>Item</t>
  </si>
  <si>
    <t>Other</t>
  </si>
  <si>
    <t>Contact:</t>
  </si>
  <si>
    <t>Phone:</t>
  </si>
  <si>
    <t>Cost-Share $</t>
  </si>
  <si>
    <t>Eligible Cost Total</t>
  </si>
  <si>
    <t>Other Eligible Items</t>
  </si>
  <si>
    <t>Other Eligible Costs</t>
  </si>
  <si>
    <t>Other Eligible Total</t>
  </si>
  <si>
    <t>%</t>
  </si>
  <si>
    <t>Administrative</t>
  </si>
  <si>
    <t>In-eligible Costs</t>
  </si>
  <si>
    <t>Bidding / Negotiations</t>
  </si>
  <si>
    <t>Final Design</t>
  </si>
  <si>
    <t>Flood Insurance Studies</t>
  </si>
  <si>
    <t>Geotechnical Investigations</t>
  </si>
  <si>
    <t>Hydraulic Models</t>
  </si>
  <si>
    <t>Materials Testing</t>
  </si>
  <si>
    <t>Preliminary Design</t>
  </si>
  <si>
    <t>Cultural Resources</t>
  </si>
  <si>
    <t>Easement (Flood Recovery)</t>
  </si>
  <si>
    <t>Easement (Flood Protection)</t>
  </si>
  <si>
    <t>Easement (Water Retention)</t>
  </si>
  <si>
    <t>Miscellaneous</t>
  </si>
  <si>
    <t>I&amp;C System Services</t>
  </si>
  <si>
    <t>CC</t>
  </si>
  <si>
    <t>OE</t>
  </si>
  <si>
    <t>Stripping Soil</t>
  </si>
  <si>
    <t xml:space="preserve">Culverts </t>
  </si>
  <si>
    <t>Road Repair</t>
  </si>
  <si>
    <t>Bedding</t>
  </si>
  <si>
    <t>Cost-Share %</t>
  </si>
  <si>
    <t>Pump Station</t>
  </si>
  <si>
    <t>Archeological Study</t>
  </si>
  <si>
    <t>FEMA Flood Levee Accreditation</t>
  </si>
  <si>
    <t>Irrigation - Off Farm</t>
  </si>
  <si>
    <t>Project Inspection</t>
  </si>
  <si>
    <t xml:space="preserve">Legal Expenses </t>
  </si>
  <si>
    <t>Permits Related</t>
  </si>
  <si>
    <t>Property Surveys</t>
  </si>
  <si>
    <t>Transmission Lines</t>
  </si>
  <si>
    <t>Rip-Rap</t>
  </si>
  <si>
    <t>Re-Routing</t>
  </si>
  <si>
    <t>Moving Underground Utilities</t>
  </si>
  <si>
    <t>Moving Storm System</t>
  </si>
  <si>
    <t>Moving Sanitary System</t>
  </si>
  <si>
    <t>Moving Conveyance System</t>
  </si>
  <si>
    <t>Irrigation Supply Works</t>
  </si>
  <si>
    <t>Supervisory Control and Data Acquisition System</t>
  </si>
  <si>
    <t>Erosion Control</t>
  </si>
  <si>
    <t>Site Work</t>
  </si>
  <si>
    <t>Fencing</t>
  </si>
  <si>
    <t>Caulking</t>
  </si>
  <si>
    <t>Rebar</t>
  </si>
  <si>
    <t>Demolition</t>
  </si>
  <si>
    <t>Doors</t>
  </si>
  <si>
    <t>Windows</t>
  </si>
  <si>
    <t>Ceiling</t>
  </si>
  <si>
    <t>Flooring</t>
  </si>
  <si>
    <t>Painting</t>
  </si>
  <si>
    <t>Specialties</t>
  </si>
  <si>
    <t>Filter Equipment</t>
  </si>
  <si>
    <t>Process Pumps</t>
  </si>
  <si>
    <t>Chemical Feed Equipment</t>
  </si>
  <si>
    <t>Analytical Equipment</t>
  </si>
  <si>
    <t>Process Pipes, Values, Fittings</t>
  </si>
  <si>
    <t>Laboratory</t>
  </si>
  <si>
    <t>Mechanical</t>
  </si>
  <si>
    <t>Sign Allowance</t>
  </si>
  <si>
    <r>
      <rPr>
        <b/>
        <sz val="12"/>
        <color theme="1"/>
        <rFont val="Arial"/>
        <family val="2"/>
      </rPr>
      <t>NOT ELIGIBLE:</t>
    </r>
    <r>
      <rPr>
        <sz val="12"/>
        <color theme="1"/>
        <rFont val="Arial"/>
        <family val="2"/>
      </rPr>
      <t xml:space="preserve"> administrative services and support services</t>
    </r>
  </si>
  <si>
    <t>(needed for permitting and construction)</t>
  </si>
  <si>
    <t>Ads for Construction</t>
  </si>
  <si>
    <t>Masonry</t>
  </si>
  <si>
    <t>Bank Stabilization</t>
  </si>
  <si>
    <t>Construction Sub-Total</t>
  </si>
  <si>
    <t>Contingency</t>
  </si>
  <si>
    <t>Building</t>
  </si>
  <si>
    <t>Cathodic Protection</t>
  </si>
  <si>
    <t>Disinfection Equipment</t>
  </si>
  <si>
    <t>Groundwater Wells</t>
  </si>
  <si>
    <t>Intake Structure</t>
  </si>
  <si>
    <t>Meter - Master</t>
  </si>
  <si>
    <t>Motor Controls / VFD</t>
  </si>
  <si>
    <t>Pipeline Appurtenances</t>
  </si>
  <si>
    <t>Pump Equipment</t>
  </si>
  <si>
    <t>Reservoir and Storage - Concrete</t>
  </si>
  <si>
    <t>Reservoir and Storage - Metal</t>
  </si>
  <si>
    <t>Values</t>
  </si>
  <si>
    <t>Water Treatment</t>
  </si>
  <si>
    <t>Paving</t>
  </si>
  <si>
    <t>Curb and Gutter</t>
  </si>
  <si>
    <t>Gate Valve</t>
  </si>
  <si>
    <t>Curb Stop</t>
  </si>
  <si>
    <t>Fittings</t>
  </si>
  <si>
    <t>Connection to Existing Line</t>
  </si>
  <si>
    <t>Pasture Tap</t>
  </si>
  <si>
    <t>Water Main 2 in</t>
  </si>
  <si>
    <t>Water Main 3 in</t>
  </si>
  <si>
    <t>Water Main 4 in</t>
  </si>
  <si>
    <t>Water Main 6 in</t>
  </si>
  <si>
    <t>Water Service Line</t>
  </si>
  <si>
    <t>Quantities</t>
  </si>
  <si>
    <t>Unit</t>
  </si>
  <si>
    <t>Unit Price</t>
  </si>
  <si>
    <t>CY</t>
  </si>
  <si>
    <t>TON</t>
  </si>
  <si>
    <t>LBS</t>
  </si>
  <si>
    <t>EA</t>
  </si>
  <si>
    <t>LF</t>
  </si>
  <si>
    <t>SF</t>
  </si>
  <si>
    <t>BLANK 1</t>
  </si>
  <si>
    <t>BLANK 2</t>
  </si>
  <si>
    <t>BLANK 3</t>
  </si>
  <si>
    <t>BLANK 4</t>
  </si>
  <si>
    <t>LS</t>
  </si>
  <si>
    <t>Landscaping</t>
  </si>
  <si>
    <t>Fire Protection</t>
  </si>
  <si>
    <t>Air Release Valve</t>
  </si>
  <si>
    <t>Meter - Frost Free</t>
  </si>
  <si>
    <t>Boring - Cased</t>
  </si>
  <si>
    <t>Boring - Poly</t>
  </si>
  <si>
    <t>Gravel</t>
  </si>
  <si>
    <t>Temporary Pumping</t>
  </si>
  <si>
    <t>Ledge Rock Removal</t>
  </si>
  <si>
    <t>Detailed Tie-In</t>
  </si>
  <si>
    <t>Pressure Relief Value</t>
  </si>
  <si>
    <t>Boring - Non-Cased</t>
  </si>
  <si>
    <t>Seeding - Right-of-Way</t>
  </si>
  <si>
    <t>SY</t>
  </si>
  <si>
    <t>Traffic Control</t>
  </si>
  <si>
    <t>Materials - Fill</t>
  </si>
  <si>
    <t>Materials - Topsoil</t>
  </si>
  <si>
    <t>Saw Cut</t>
  </si>
  <si>
    <t>Sideway - Remove and Replace</t>
  </si>
  <si>
    <t>NA</t>
  </si>
  <si>
    <t>Construction Contract Management</t>
  </si>
  <si>
    <t>Mitigation Required By Law</t>
  </si>
  <si>
    <t>Common Excavation</t>
  </si>
  <si>
    <t>Drop Structure</t>
  </si>
  <si>
    <t>Other Items Provided By Contractor</t>
  </si>
  <si>
    <t>Other Services Provided By Contractor</t>
  </si>
  <si>
    <t>Post-Construction / Warranty</t>
  </si>
  <si>
    <t>Property / Land (Flood Recovery)</t>
  </si>
  <si>
    <t>Property / Land (Flood Protection)</t>
  </si>
  <si>
    <t>Property / Land (Water Retention)</t>
  </si>
  <si>
    <t>Corrugated Metal Pipe</t>
  </si>
  <si>
    <t>Cost-Share $ *</t>
  </si>
  <si>
    <t>Eligible Total</t>
  </si>
  <si>
    <t>Permit Fees</t>
  </si>
  <si>
    <t>Project Name</t>
  </si>
  <si>
    <t>000_000_0000</t>
  </si>
  <si>
    <t>Name, Title</t>
  </si>
  <si>
    <t xml:space="preserve">Water Main  (User Enter) in </t>
  </si>
  <si>
    <t>Each item can be given a cost classification and unit from a drop down menu.</t>
  </si>
  <si>
    <t>The project type cell has a drop down menu to select type and related percentage.</t>
  </si>
  <si>
    <t>Project Type</t>
  </si>
  <si>
    <t>Cost-Share</t>
  </si>
  <si>
    <r>
      <t xml:space="preserve">The </t>
    </r>
    <r>
      <rPr>
        <b/>
        <sz val="14"/>
        <color theme="1"/>
        <rFont val="Arial"/>
        <family val="2"/>
      </rPr>
      <t>Budget</t>
    </r>
    <r>
      <rPr>
        <sz val="14"/>
        <color theme="1"/>
        <rFont val="Arial"/>
        <family val="2"/>
      </rPr>
      <t xml:space="preserve"> sheet is for entering a detailed cost estimate.</t>
    </r>
  </si>
  <si>
    <t>"Other" is the only project type with a user entered cost-share percentage.</t>
  </si>
  <si>
    <r>
      <t xml:space="preserve">The </t>
    </r>
    <r>
      <rPr>
        <b/>
        <sz val="14"/>
        <color theme="1"/>
        <rFont val="Arial"/>
        <family val="2"/>
      </rPr>
      <t>Cost Class</t>
    </r>
    <r>
      <rPr>
        <sz val="14"/>
        <color theme="1"/>
        <rFont val="Arial"/>
        <family val="2"/>
      </rPr>
      <t xml:space="preserve"> sheet lists the cost classification items to be selected in a drop menu in the Budget sheet.</t>
    </r>
  </si>
  <si>
    <t>The descriptions should remain unchanged to help in doing reviews.</t>
  </si>
  <si>
    <t>Pipe size and type may be added by user as needed.</t>
  </si>
  <si>
    <t xml:space="preserve">The Blank items can be changed by user as needed. </t>
  </si>
  <si>
    <r>
      <t xml:space="preserve">The </t>
    </r>
    <r>
      <rPr>
        <b/>
        <sz val="14"/>
        <color theme="1"/>
        <rFont val="Arial"/>
        <family val="2"/>
      </rPr>
      <t>Unit</t>
    </r>
    <r>
      <rPr>
        <sz val="14"/>
        <color theme="1"/>
        <rFont val="Arial"/>
        <family val="2"/>
      </rPr>
      <t xml:space="preserve"> sheet lists units to be selected in a drop menu in the Budget sheet.</t>
    </r>
  </si>
  <si>
    <t>The units should remain unchanged to help in doing reviews.</t>
  </si>
  <si>
    <r>
      <t xml:space="preserve">The </t>
    </r>
    <r>
      <rPr>
        <b/>
        <sz val="14"/>
        <color theme="1"/>
        <rFont val="Arial"/>
        <family val="2"/>
      </rPr>
      <t>Project Type</t>
    </r>
    <r>
      <rPr>
        <sz val="14"/>
        <color theme="1"/>
        <rFont val="Arial"/>
        <family val="2"/>
      </rPr>
      <t xml:space="preserve"> sheet lists the cost-share categories and the maximum related percentage.</t>
    </r>
  </si>
  <si>
    <t>Cubic Yard</t>
  </si>
  <si>
    <t>Each</t>
  </si>
  <si>
    <t>Pounds</t>
  </si>
  <si>
    <t>Linear Foot</t>
  </si>
  <si>
    <t>Lump Sum</t>
  </si>
  <si>
    <t>Not Applicable</t>
  </si>
  <si>
    <t>Square Foot</t>
  </si>
  <si>
    <t>Square Yard</t>
  </si>
  <si>
    <t>Unit price cells require user input.</t>
  </si>
  <si>
    <t>Federal or State Funds That Supplant Costs</t>
  </si>
  <si>
    <t>Engineer:</t>
  </si>
  <si>
    <t>Name, Firm</t>
  </si>
  <si>
    <t>Rural Flood Control - Drains, Channel, Diversion</t>
  </si>
  <si>
    <t>Dam - Low Head Roller Effect</t>
  </si>
  <si>
    <t>Dam - Emergency Action Plan</t>
  </si>
  <si>
    <t>Dam - Deficiencies and Repairs</t>
  </si>
  <si>
    <t xml:space="preserve">Water Supply - Primary Standards Improvement  </t>
  </si>
  <si>
    <t>Rip-Rap Drop Structure</t>
  </si>
  <si>
    <t>Sidewalk - Remove and Replace</t>
  </si>
  <si>
    <t>Flap Gate</t>
  </si>
  <si>
    <t>Concrete - Cast-In-Place</t>
  </si>
  <si>
    <t>Meter</t>
  </si>
  <si>
    <t xml:space="preserve">Gate - Remove </t>
  </si>
  <si>
    <t>Hydrant - Remove</t>
  </si>
  <si>
    <t>Hydrant</t>
  </si>
  <si>
    <t>Water Main 8 in</t>
  </si>
  <si>
    <t>Water Main 10 in</t>
  </si>
  <si>
    <t>Water Main 12 in</t>
  </si>
  <si>
    <t>Water Main 14 in</t>
  </si>
  <si>
    <t>Water Main 16 in</t>
  </si>
  <si>
    <t>Eligible Cost :</t>
  </si>
  <si>
    <t>Total Cost :</t>
  </si>
  <si>
    <t>Other Ineligible Total</t>
  </si>
  <si>
    <t>Ineligible Cost :</t>
  </si>
  <si>
    <t>DELINEATION OF COSTS</t>
  </si>
  <si>
    <t>Economic Analysis Development</t>
  </si>
  <si>
    <t>Local Cost :</t>
  </si>
  <si>
    <t>PLANNING AND EDUCATION</t>
  </si>
  <si>
    <t>DWR Date Received :</t>
  </si>
  <si>
    <t>NORTH DAKOTA DEPARTMENT OF WATER RESOURCES</t>
  </si>
  <si>
    <t>Preconstruction :</t>
  </si>
  <si>
    <t>Construction :</t>
  </si>
  <si>
    <t>Preconstruction Costs</t>
  </si>
  <si>
    <t>Construction Engineering Costs</t>
  </si>
  <si>
    <t>Construction Engineering Total</t>
  </si>
  <si>
    <t>Preconstruction Total</t>
  </si>
  <si>
    <t>Bonding</t>
  </si>
  <si>
    <t>Insurance</t>
  </si>
  <si>
    <t>Sponsor Name</t>
  </si>
  <si>
    <t>Flood Protection</t>
  </si>
  <si>
    <t>Flood Related Property Acquisition</t>
  </si>
  <si>
    <t xml:space="preserve">Water Retention </t>
  </si>
  <si>
    <t>Water Supply - Regionalization</t>
  </si>
  <si>
    <t>Rural Water - Expansion into ETA</t>
  </si>
  <si>
    <t>Municipal Water Supply</t>
  </si>
  <si>
    <t>Rural Water Supply</t>
  </si>
  <si>
    <t>Other (100%)</t>
  </si>
  <si>
    <t>Other (75%)</t>
  </si>
  <si>
    <t>Other (50%)</t>
  </si>
  <si>
    <t>Other (60%)</t>
  </si>
  <si>
    <t>Easement (Water Supply - Payment to Landowner)</t>
  </si>
  <si>
    <t>Property Acquisitions (Water Supply)</t>
  </si>
  <si>
    <t>Easement Acquisition (Drains)</t>
  </si>
  <si>
    <t>Mobilization, Bonding, Insurance</t>
  </si>
  <si>
    <t>Other Preconstruction Engineering</t>
  </si>
  <si>
    <t>Other Construction Engineering</t>
  </si>
  <si>
    <t>Other Construction</t>
  </si>
  <si>
    <t>Survey (Easements and Monumenting)</t>
  </si>
  <si>
    <t>Life Cycle Cost Analysis Development</t>
  </si>
  <si>
    <t>Basic Asset Inventory/Capital Improvement Plan</t>
  </si>
  <si>
    <t>Water Meters</t>
  </si>
  <si>
    <t>Snagging and Clearing</t>
  </si>
  <si>
    <t>* The cost-share estimate is purely for planning and informational purposes only and does not, in any way, guarantee a financial commitment to any degree, from the State Water Commission.</t>
  </si>
  <si>
    <t>Units</t>
  </si>
  <si>
    <t>Version 2023_02_24</t>
  </si>
  <si>
    <t>Last updated</t>
  </si>
  <si>
    <t>SFN 61801 (7/2024)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</si>
</sst>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[$-409]mmmm\ d\,\ yyyy;@"/>
    <numFmt numFmtId="166" formatCode="m/d/yyyy;@"/>
    <numFmt numFmtId="167" formatCode="0.0%"/>
    <numFmt numFmtId="168" formatCode="_(&quot;$&quot;* \-#,##0.00_);_(&quot;$&quot;* \(#,##0.00\);_(&quot;$&quot;* &quot;-&quot;??_);_(@_)"/>
    <numFmt numFmtId="169" formatCode="_-&quot;$&quot;* #,##0_-;\-&quot;$&quot;* #,##0_-;_-&quot;$&quot;* &quot;-&quot;??_-;_-@_-"/>
    <numFmt numFmtId="170" formatCode="[$-2409]mmmm\ dd\,\ yyyy;@"/>
    <numFmt numFmtId="171" formatCode="_([$$-409]* #,##0_);_([$$-409]* \(#,##0\);_([$$-409]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u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4" xfId="0" applyFont="1" applyBorder="1"/>
    <xf numFmtId="0" fontId="8" fillId="0" borderId="3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21" xfId="0" applyFont="1" applyBorder="1"/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6" fontId="6" fillId="0" borderId="0" xfId="0" applyNumberFormat="1" applyFont="1"/>
    <xf numFmtId="0" fontId="9" fillId="0" borderId="0" xfId="0" applyFont="1"/>
    <xf numFmtId="0" fontId="12" fillId="0" borderId="0" xfId="0" applyFont="1"/>
    <xf numFmtId="0" fontId="8" fillId="0" borderId="2" xfId="0" applyFont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6" fillId="0" borderId="9" xfId="0" applyFont="1" applyBorder="1" applyProtection="1"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6" fillId="0" borderId="11" xfId="0" applyFont="1" applyBorder="1" applyAlignment="1" applyProtection="1">
      <alignment horizontal="center"/>
      <protection locked="0"/>
    </xf>
    <xf numFmtId="43" fontId="6" fillId="0" borderId="11" xfId="81" applyFont="1" applyBorder="1" applyProtection="1">
      <protection locked="0"/>
    </xf>
    <xf numFmtId="0" fontId="6" fillId="0" borderId="8" xfId="0" applyFont="1" applyBorder="1" applyAlignment="1" applyProtection="1">
      <alignment horizontal="center"/>
      <protection locked="0"/>
    </xf>
    <xf numFmtId="43" fontId="6" fillId="0" borderId="8" xfId="81" applyFont="1" applyBorder="1" applyProtection="1">
      <protection locked="0"/>
    </xf>
    <xf numFmtId="0" fontId="8" fillId="0" borderId="8" xfId="0" applyFont="1" applyBorder="1" applyAlignment="1" applyProtection="1">
      <alignment horizontal="right"/>
      <protection locked="0"/>
    </xf>
    <xf numFmtId="0" fontId="6" fillId="0" borderId="12" xfId="0" applyFont="1" applyBorder="1" applyProtection="1">
      <protection locked="0"/>
    </xf>
    <xf numFmtId="164" fontId="6" fillId="0" borderId="12" xfId="17" applyFont="1" applyFill="1" applyBorder="1" applyProtection="1"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164" fontId="6" fillId="0" borderId="12" xfId="17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6" fillId="0" borderId="0" xfId="17" applyFont="1" applyFill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44" fontId="6" fillId="0" borderId="0" xfId="0" applyNumberFormat="1" applyFont="1" applyProtection="1">
      <protection locked="0"/>
    </xf>
    <xf numFmtId="9" fontId="6" fillId="0" borderId="8" xfId="0" applyNumberFormat="1" applyFont="1" applyBorder="1" applyAlignment="1">
      <alignment horizontal="center"/>
    </xf>
    <xf numFmtId="9" fontId="6" fillId="0" borderId="13" xfId="0" applyNumberFormat="1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164" fontId="6" fillId="0" borderId="0" xfId="17" applyFont="1" applyFill="1" applyBorder="1" applyProtection="1"/>
    <xf numFmtId="9" fontId="5" fillId="0" borderId="0" xfId="0" applyNumberFormat="1" applyFont="1" applyAlignment="1">
      <alignment horizontal="center"/>
    </xf>
    <xf numFmtId="9" fontId="6" fillId="0" borderId="8" xfId="80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167" fontId="6" fillId="0" borderId="0" xfId="80" applyNumberFormat="1" applyFont="1" applyAlignment="1" applyProtection="1">
      <alignment horizontal="center"/>
    </xf>
    <xf numFmtId="167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8" fontId="6" fillId="0" borderId="0" xfId="17" applyNumberFormat="1" applyFont="1" applyFill="1" applyBorder="1" applyProtection="1"/>
    <xf numFmtId="0" fontId="8" fillId="0" borderId="0" xfId="0" applyFont="1"/>
    <xf numFmtId="0" fontId="0" fillId="0" borderId="8" xfId="0" applyBorder="1"/>
    <xf numFmtId="0" fontId="13" fillId="0" borderId="8" xfId="0" applyFont="1" applyBorder="1"/>
    <xf numFmtId="165" fontId="6" fillId="0" borderId="0" xfId="80" applyNumberFormat="1" applyFont="1" applyBorder="1" applyAlignment="1" applyProtection="1">
      <alignment vertical="center"/>
      <protection locked="0"/>
    </xf>
    <xf numFmtId="0" fontId="7" fillId="0" borderId="13" xfId="0" applyFont="1" applyBorder="1" applyAlignment="1">
      <alignment horizontal="center"/>
    </xf>
    <xf numFmtId="0" fontId="9" fillId="0" borderId="8" xfId="0" applyFont="1" applyBorder="1"/>
    <xf numFmtId="9" fontId="10" fillId="0" borderId="8" xfId="0" applyNumberFormat="1" applyFont="1" applyBorder="1" applyAlignment="1">
      <alignment horizontal="center"/>
    </xf>
    <xf numFmtId="0" fontId="6" fillId="0" borderId="0" xfId="0" applyFont="1" applyAlignment="1" applyProtection="1">
      <alignment vertical="center"/>
      <protection locked="0"/>
    </xf>
    <xf numFmtId="169" fontId="6" fillId="0" borderId="8" xfId="0" applyNumberFormat="1" applyFont="1" applyBorder="1"/>
    <xf numFmtId="0" fontId="8" fillId="0" borderId="0" xfId="0" applyFont="1" applyAlignment="1">
      <alignment horizontal="right"/>
    </xf>
    <xf numFmtId="165" fontId="6" fillId="0" borderId="8" xfId="8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69" fontId="6" fillId="0" borderId="8" xfId="0" applyNumberFormat="1" applyFont="1" applyBorder="1" applyProtection="1">
      <protection locked="0"/>
    </xf>
    <xf numFmtId="170" fontId="14" fillId="0" borderId="0" xfId="0" applyNumberFormat="1" applyFont="1" applyAlignment="1" applyProtection="1">
      <alignment horizontal="left" vertical="center"/>
      <protection locked="0"/>
    </xf>
    <xf numFmtId="169" fontId="6" fillId="3" borderId="11" xfId="17" applyNumberFormat="1" applyFont="1" applyFill="1" applyBorder="1" applyProtection="1"/>
    <xf numFmtId="169" fontId="6" fillId="3" borderId="8" xfId="17" applyNumberFormat="1" applyFont="1" applyFill="1" applyBorder="1" applyProtection="1"/>
    <xf numFmtId="169" fontId="6" fillId="0" borderId="8" xfId="17" applyNumberFormat="1" applyFont="1" applyBorder="1" applyProtection="1"/>
    <xf numFmtId="169" fontId="6" fillId="0" borderId="10" xfId="17" applyNumberFormat="1" applyFont="1" applyBorder="1" applyProtection="1"/>
    <xf numFmtId="169" fontId="6" fillId="0" borderId="8" xfId="17" applyNumberFormat="1" applyFont="1" applyFill="1" applyBorder="1" applyProtection="1"/>
    <xf numFmtId="169" fontId="6" fillId="4" borderId="8" xfId="17" applyNumberFormat="1" applyFont="1" applyFill="1" applyBorder="1" applyProtection="1"/>
    <xf numFmtId="169" fontId="6" fillId="2" borderId="8" xfId="17" applyNumberFormat="1" applyFont="1" applyFill="1" applyBorder="1" applyProtection="1"/>
    <xf numFmtId="169" fontId="6" fillId="2" borderId="8" xfId="0" applyNumberFormat="1" applyFont="1" applyFill="1" applyBorder="1"/>
    <xf numFmtId="169" fontId="6" fillId="0" borderId="0" xfId="0" applyNumberFormat="1" applyFont="1"/>
    <xf numFmtId="169" fontId="6" fillId="0" borderId="11" xfId="17" applyNumberFormat="1" applyFont="1" applyFill="1" applyBorder="1" applyProtection="1"/>
    <xf numFmtId="169" fontId="6" fillId="0" borderId="0" xfId="17" applyNumberFormat="1" applyFont="1" applyFill="1" applyBorder="1" applyProtection="1"/>
    <xf numFmtId="171" fontId="6" fillId="2" borderId="8" xfId="17" applyNumberFormat="1" applyFont="1" applyFill="1" applyBorder="1" applyProtection="1">
      <protection locked="0"/>
    </xf>
    <xf numFmtId="169" fontId="6" fillId="0" borderId="0" xfId="0" applyNumberFormat="1" applyFont="1" applyProtection="1">
      <protection locked="0"/>
    </xf>
    <xf numFmtId="42" fontId="6" fillId="4" borderId="8" xfId="17" applyNumberFormat="1" applyFont="1" applyFill="1" applyBorder="1" applyProtection="1"/>
    <xf numFmtId="169" fontId="6" fillId="5" borderId="8" xfId="17" applyNumberFormat="1" applyFont="1" applyFill="1" applyBorder="1" applyProtection="1"/>
    <xf numFmtId="169" fontId="6" fillId="5" borderId="8" xfId="0" applyNumberFormat="1" applyFont="1" applyFill="1" applyBorder="1"/>
    <xf numFmtId="0" fontId="6" fillId="0" borderId="8" xfId="0" applyFont="1" applyBorder="1"/>
    <xf numFmtId="0" fontId="6" fillId="0" borderId="0" xfId="0" applyFont="1" applyAlignment="1" applyProtection="1">
      <alignment horizontal="left" vertical="center"/>
      <protection locked="0"/>
    </xf>
    <xf numFmtId="0" fontId="9" fillId="0" borderId="8" xfId="0" applyFont="1" applyBorder="1" applyProtection="1">
      <protection locked="0"/>
    </xf>
    <xf numFmtId="9" fontId="10" fillId="0" borderId="8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6" fillId="0" borderId="4" xfId="0" applyFont="1" applyBorder="1" applyAlignment="1">
      <alignment horizontal="center"/>
    </xf>
    <xf numFmtId="0" fontId="17" fillId="0" borderId="0" xfId="0" applyFont="1" applyAlignment="1">
      <alignment horizontal="right"/>
    </xf>
    <xf numFmtId="166" fontId="15" fillId="0" borderId="0" xfId="0" applyNumberFormat="1" applyFont="1"/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left" vertical="top" wrapText="1" shrinkToFit="1"/>
      <protection locked="0"/>
    </xf>
    <xf numFmtId="0" fontId="9" fillId="0" borderId="12" xfId="0" applyFont="1" applyBorder="1" applyAlignment="1" applyProtection="1">
      <alignment horizontal="left" vertical="top" wrapText="1" shrinkToFit="1"/>
      <protection locked="0"/>
    </xf>
    <xf numFmtId="0" fontId="9" fillId="0" borderId="14" xfId="0" applyFont="1" applyBorder="1" applyAlignment="1" applyProtection="1">
      <alignment horizontal="left" vertical="top" wrapText="1" shrinkToFit="1"/>
      <protection locked="0"/>
    </xf>
    <xf numFmtId="0" fontId="9" fillId="0" borderId="24" xfId="0" applyFont="1" applyBorder="1" applyAlignment="1" applyProtection="1">
      <alignment horizontal="left" vertical="top" wrapText="1" shrinkToFit="1"/>
      <protection locked="0"/>
    </xf>
    <xf numFmtId="0" fontId="9" fillId="0" borderId="9" xfId="0" applyFont="1" applyBorder="1" applyAlignment="1" applyProtection="1">
      <alignment horizontal="left" vertical="top" wrapText="1" shrinkToFit="1"/>
      <protection locked="0"/>
    </xf>
    <xf numFmtId="0" fontId="9" fillId="0" borderId="25" xfId="0" applyFont="1" applyBorder="1" applyAlignment="1" applyProtection="1">
      <alignment horizontal="left" vertical="top" wrapText="1" shrinkToFit="1"/>
      <protection locked="0"/>
    </xf>
    <xf numFmtId="0" fontId="8" fillId="0" borderId="8" xfId="0" applyFont="1" applyBorder="1" applyAlignment="1" applyProtection="1">
      <alignment horizontal="right"/>
      <protection locked="0"/>
    </xf>
    <xf numFmtId="0" fontId="8" fillId="3" borderId="8" xfId="0" applyFont="1" applyFill="1" applyBorder="1" applyAlignment="1" applyProtection="1">
      <alignment horizontal="right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8" fillId="4" borderId="8" xfId="0" applyFont="1" applyFill="1" applyBorder="1" applyAlignment="1" applyProtection="1">
      <alignment horizontal="right"/>
      <protection locked="0"/>
    </xf>
  </cellXfs>
  <cellStyles count="82">
    <cellStyle name="Comma" xfId="81" builtinId="3"/>
    <cellStyle name="Currency" xfId="1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Normal" xfId="0" builtinId="0"/>
    <cellStyle name="Percent" xfId="80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248161</xdr:colOff>
      <xdr:row>0</xdr:row>
      <xdr:rowOff>145976</xdr:rowOff>
    </xdr:from>
    <xdr:to>
      <xdr:col>1</xdr:col>
      <xdr:colOff>409376</xdr:colOff>
      <xdr:row>5</xdr:row>
      <xdr:rowOff>44376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CF0E5B-CD5A-4C47-A627-B419D5819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161" y="145976"/>
          <a:ext cx="92321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683F-2E51-514F-9B70-967747A5CA54}">
  <sheetPr>
    <pageSetUpPr fitToPage="1"/>
  </sheetPr>
  <dimension ref="A1:C24"/>
  <sheetViews>
    <sheetView workbookViewId="0">
      <selection activeCell="A2" sqref="A2"/>
    </sheetView>
  </sheetViews>
  <sheetFormatPr baseColWidth="10" defaultRowHeight="16" x14ac:dyDescent="0.2"/>
  <cols>
    <col min="1" max="1" width="19.6640625" customWidth="1"/>
  </cols>
  <sheetData>
    <row r="1" spans="1:3" x14ac:dyDescent="0.2">
      <c r="A1" s="63" t="s">
        <v>266</v>
      </c>
    </row>
    <row r="3" spans="1:3" ht="20" customHeight="1" x14ac:dyDescent="0.2">
      <c r="B3" s="13" t="s">
        <v>183</v>
      </c>
    </row>
    <row r="4" spans="1:3" ht="20" customHeight="1" x14ac:dyDescent="0.2">
      <c r="C4" s="13" t="s">
        <v>180</v>
      </c>
    </row>
    <row r="5" spans="1:3" ht="20" customHeight="1" x14ac:dyDescent="0.2">
      <c r="C5" s="13" t="s">
        <v>179</v>
      </c>
    </row>
    <row r="6" spans="1:3" ht="20" customHeight="1" x14ac:dyDescent="0.2">
      <c r="C6" s="13" t="s">
        <v>200</v>
      </c>
    </row>
    <row r="7" spans="1:3" ht="20" customHeight="1" x14ac:dyDescent="0.2">
      <c r="B7" s="13"/>
    </row>
    <row r="8" spans="1:3" ht="20" customHeight="1" x14ac:dyDescent="0.2">
      <c r="B8" s="13" t="s">
        <v>191</v>
      </c>
    </row>
    <row r="9" spans="1:3" ht="20" customHeight="1" x14ac:dyDescent="0.2">
      <c r="B9" s="13"/>
      <c r="C9" s="13" t="s">
        <v>184</v>
      </c>
    </row>
    <row r="10" spans="1:3" ht="20" customHeight="1" x14ac:dyDescent="0.2">
      <c r="B10" s="13"/>
    </row>
    <row r="11" spans="1:3" ht="20" customHeight="1" x14ac:dyDescent="0.2">
      <c r="B11" s="13" t="s">
        <v>185</v>
      </c>
    </row>
    <row r="12" spans="1:3" ht="20" customHeight="1" x14ac:dyDescent="0.2">
      <c r="B12" s="13"/>
      <c r="C12" s="13" t="s">
        <v>186</v>
      </c>
    </row>
    <row r="13" spans="1:3" ht="20" customHeight="1" x14ac:dyDescent="0.2">
      <c r="B13" s="13"/>
      <c r="C13" s="13" t="s">
        <v>188</v>
      </c>
    </row>
    <row r="14" spans="1:3" ht="20" customHeight="1" x14ac:dyDescent="0.2">
      <c r="B14" s="13"/>
      <c r="C14" s="13" t="s">
        <v>187</v>
      </c>
    </row>
    <row r="15" spans="1:3" ht="20" customHeight="1" x14ac:dyDescent="0.25">
      <c r="A15" s="1"/>
      <c r="B15" s="14"/>
    </row>
    <row r="16" spans="1:3" ht="20" customHeight="1" x14ac:dyDescent="0.2">
      <c r="B16" s="13" t="s">
        <v>189</v>
      </c>
    </row>
    <row r="17" spans="2:3" ht="20" customHeight="1" x14ac:dyDescent="0.2">
      <c r="B17" s="13"/>
      <c r="C17" s="13" t="s">
        <v>190</v>
      </c>
    </row>
    <row r="18" spans="2:3" ht="20" customHeight="1" x14ac:dyDescent="0.25">
      <c r="B18" s="14"/>
      <c r="C18" s="13" t="s">
        <v>188</v>
      </c>
    </row>
    <row r="19" spans="2:3" ht="20" customHeight="1" x14ac:dyDescent="0.2">
      <c r="B19" s="13"/>
    </row>
    <row r="20" spans="2:3" ht="20" customHeight="1" x14ac:dyDescent="0.2"/>
    <row r="21" spans="2:3" ht="20" customHeight="1" x14ac:dyDescent="0.2">
      <c r="C21" s="62"/>
    </row>
    <row r="22" spans="2:3" ht="20" customHeight="1" x14ac:dyDescent="0.2"/>
    <row r="23" spans="2:3" ht="20" customHeight="1" x14ac:dyDescent="0.2"/>
    <row r="24" spans="2:3" ht="20" customHeight="1" x14ac:dyDescent="0.2"/>
  </sheetData>
  <pageMargins left="0.7" right="0.7" top="0.75" bottom="0.75" header="0.3" footer="0.3"/>
  <pageSetup scale="63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3"/>
  <sheetViews>
    <sheetView tabSelected="1" topLeftCell="A2" zoomScaleNormal="100" workbookViewId="0">
      <selection activeCell="B18" sqref="B18"/>
    </sheetView>
  </sheetViews>
  <sheetFormatPr baseColWidth="10" defaultRowHeight="16" x14ac:dyDescent="0.2"/>
  <cols>
    <col min="1" max="1" width="10" style="22" customWidth="1"/>
    <col min="2" max="2" width="11.6640625" style="22" customWidth="1"/>
    <col min="3" max="3" width="36.83203125" style="22" customWidth="1"/>
    <col min="4" max="4" width="10.83203125" style="22" customWidth="1"/>
    <col min="5" max="5" width="7.83203125" style="22" customWidth="1"/>
    <col min="6" max="6" width="19" style="22" customWidth="1"/>
    <col min="7" max="8" width="18.6640625" style="22" customWidth="1"/>
    <col min="9" max="9" width="21.5" style="22" customWidth="1"/>
    <col min="10" max="16384" width="10.83203125" style="22"/>
  </cols>
  <sheetData>
    <row r="1" spans="1:12" x14ac:dyDescent="0.2">
      <c r="A1" s="99"/>
      <c r="B1" s="99"/>
    </row>
    <row r="2" spans="1:12" x14ac:dyDescent="0.2">
      <c r="A2" s="99"/>
      <c r="B2" s="99"/>
      <c r="C2" s="100" t="s">
        <v>226</v>
      </c>
      <c r="D2" s="100"/>
      <c r="E2" s="100"/>
      <c r="F2" s="100"/>
      <c r="G2" s="100"/>
      <c r="H2" s="100"/>
      <c r="I2" s="100"/>
    </row>
    <row r="3" spans="1:12" x14ac:dyDescent="0.2">
      <c r="A3" s="99"/>
      <c r="B3" s="99"/>
      <c r="C3" s="101" t="s">
        <v>231</v>
      </c>
      <c r="D3" s="101"/>
      <c r="E3" s="101"/>
      <c r="F3" s="101"/>
      <c r="G3" s="101"/>
      <c r="H3" s="101"/>
      <c r="I3" s="101"/>
    </row>
    <row r="4" spans="1:12" x14ac:dyDescent="0.2">
      <c r="A4" s="99"/>
      <c r="B4" s="99"/>
      <c r="C4" s="101" t="s">
        <v>229</v>
      </c>
      <c r="D4" s="101"/>
      <c r="E4" s="101"/>
      <c r="F4" s="101"/>
      <c r="G4" s="101"/>
      <c r="H4" s="101"/>
      <c r="I4" s="101"/>
    </row>
    <row r="5" spans="1:12" x14ac:dyDescent="0.2">
      <c r="A5" s="99"/>
      <c r="B5" s="99"/>
      <c r="C5" s="102" t="s">
        <v>268</v>
      </c>
      <c r="D5" s="102"/>
      <c r="E5" s="102"/>
      <c r="F5" s="102"/>
      <c r="G5" s="102"/>
      <c r="H5" s="102"/>
      <c r="I5" s="102"/>
    </row>
    <row r="6" spans="1:12" x14ac:dyDescent="0.2">
      <c r="A6" s="99"/>
      <c r="B6" s="99"/>
      <c r="C6" s="103" t="s">
        <v>230</v>
      </c>
      <c r="D6" s="103"/>
      <c r="E6" s="103"/>
      <c r="F6" s="103"/>
      <c r="G6" s="103"/>
      <c r="H6" s="103"/>
      <c r="I6" s="74"/>
    </row>
    <row r="7" spans="1:12" ht="20" customHeight="1" x14ac:dyDescent="0.2">
      <c r="A7" s="111"/>
      <c r="B7" s="111"/>
      <c r="C7" s="111"/>
      <c r="D7" s="111"/>
      <c r="E7" s="111"/>
      <c r="F7" s="111"/>
      <c r="G7" s="111"/>
      <c r="H7" s="111"/>
      <c r="I7" s="111"/>
      <c r="K7" s="74"/>
    </row>
    <row r="8" spans="1:12" ht="20" customHeight="1" x14ac:dyDescent="0.2">
      <c r="A8" s="23"/>
      <c r="B8" s="23"/>
      <c r="C8" s="23"/>
      <c r="D8" s="23"/>
      <c r="E8" s="23"/>
      <c r="F8" s="70" t="s">
        <v>223</v>
      </c>
      <c r="G8" s="69">
        <f>G84</f>
        <v>0</v>
      </c>
      <c r="H8" s="72" t="s">
        <v>12</v>
      </c>
      <c r="I8" s="71"/>
      <c r="J8" s="64"/>
    </row>
    <row r="9" spans="1:12" ht="20" customHeight="1" x14ac:dyDescent="0.2">
      <c r="A9" s="24" t="s">
        <v>7</v>
      </c>
      <c r="B9" s="107" t="s">
        <v>175</v>
      </c>
      <c r="C9" s="108"/>
      <c r="D9" s="108"/>
      <c r="E9" s="109"/>
      <c r="F9" s="70" t="s">
        <v>225</v>
      </c>
      <c r="G9" s="73">
        <f>G82+G88</f>
        <v>0</v>
      </c>
      <c r="H9" s="1"/>
    </row>
    <row r="10" spans="1:12" ht="20" customHeight="1" x14ac:dyDescent="0.2">
      <c r="A10" s="24" t="s">
        <v>13</v>
      </c>
      <c r="B10" s="107" t="s">
        <v>240</v>
      </c>
      <c r="C10" s="108"/>
      <c r="D10" s="108"/>
      <c r="E10" s="109"/>
      <c r="F10" s="70" t="s">
        <v>222</v>
      </c>
      <c r="G10" s="73">
        <f>G89</f>
        <v>0</v>
      </c>
      <c r="H10" s="1"/>
      <c r="I10" s="2" t="s">
        <v>30</v>
      </c>
    </row>
    <row r="11" spans="1:12" ht="20" customHeight="1" x14ac:dyDescent="0.2">
      <c r="A11" s="25" t="s">
        <v>28</v>
      </c>
      <c r="B11" s="107" t="s">
        <v>177</v>
      </c>
      <c r="C11" s="108"/>
      <c r="D11" s="108"/>
      <c r="E11" s="109"/>
      <c r="F11" s="47" t="s">
        <v>228</v>
      </c>
      <c r="G11" s="73" t="e">
        <f>G8-I11</f>
        <v>#N/A</v>
      </c>
      <c r="H11" s="61"/>
      <c r="I11" s="90" t="e">
        <f>MROUND(I89,1)</f>
        <v>#N/A</v>
      </c>
    </row>
    <row r="12" spans="1:12" ht="20" customHeight="1" x14ac:dyDescent="0.2">
      <c r="A12" s="25" t="s">
        <v>29</v>
      </c>
      <c r="B12" s="107" t="s">
        <v>176</v>
      </c>
      <c r="C12" s="108"/>
      <c r="D12" s="108"/>
      <c r="E12" s="109"/>
      <c r="G12" s="25"/>
      <c r="H12" s="47" t="s">
        <v>232</v>
      </c>
      <c r="I12" s="87" t="e">
        <f>SUM(I59)</f>
        <v>#N/A</v>
      </c>
    </row>
    <row r="13" spans="1:12" ht="20" customHeight="1" x14ac:dyDescent="0.2">
      <c r="A13" s="25" t="s">
        <v>202</v>
      </c>
      <c r="B13" s="107" t="s">
        <v>203</v>
      </c>
      <c r="C13" s="108"/>
      <c r="D13" s="108"/>
      <c r="E13" s="109"/>
      <c r="H13" s="47" t="s">
        <v>233</v>
      </c>
      <c r="I13" s="87" t="e">
        <f>I51+I67+I75</f>
        <v>#N/A</v>
      </c>
      <c r="L13" s="25"/>
    </row>
    <row r="14" spans="1:12" ht="20" customHeight="1" x14ac:dyDescent="0.2">
      <c r="A14" s="25" t="s">
        <v>29</v>
      </c>
      <c r="B14" s="107" t="s">
        <v>176</v>
      </c>
      <c r="C14" s="108"/>
      <c r="D14" s="108"/>
      <c r="E14" s="109"/>
    </row>
    <row r="15" spans="1:12" ht="20" customHeight="1" x14ac:dyDescent="0.2">
      <c r="A15" s="25"/>
      <c r="B15" s="92"/>
      <c r="C15" s="92"/>
      <c r="D15" s="92"/>
      <c r="E15" s="92"/>
    </row>
    <row r="16" spans="1:12" ht="20" customHeight="1" x14ac:dyDescent="0.2">
      <c r="A16" s="25"/>
      <c r="B16" s="68"/>
      <c r="C16" s="68"/>
      <c r="D16" s="68"/>
      <c r="G16" s="61" t="s">
        <v>16</v>
      </c>
      <c r="I16" s="2" t="s">
        <v>17</v>
      </c>
    </row>
    <row r="17" spans="1:9" ht="20" customHeight="1" x14ac:dyDescent="0.2">
      <c r="A17" s="25"/>
      <c r="B17" s="68"/>
      <c r="C17" s="68"/>
      <c r="D17" s="68"/>
      <c r="F17" s="104"/>
      <c r="G17" s="105"/>
      <c r="H17" s="106"/>
      <c r="I17" s="54" t="e">
        <f>VLOOKUP(F17,'Project Type'!B4:C26,2,FALSE)</f>
        <v>#N/A</v>
      </c>
    </row>
    <row r="18" spans="1:9" ht="20" customHeight="1" x14ac:dyDescent="0.2">
      <c r="A18" s="25"/>
      <c r="G18" s="26"/>
      <c r="I18" s="27"/>
    </row>
    <row r="19" spans="1:9" ht="31" customHeight="1" x14ac:dyDescent="0.2">
      <c r="C19" s="28" t="s">
        <v>6</v>
      </c>
      <c r="D19" s="28" t="s">
        <v>127</v>
      </c>
      <c r="E19" s="28" t="s">
        <v>128</v>
      </c>
      <c r="F19" s="28" t="s">
        <v>129</v>
      </c>
      <c r="G19" s="28" t="s">
        <v>8</v>
      </c>
      <c r="H19" s="29" t="s">
        <v>57</v>
      </c>
      <c r="I19" s="29" t="s">
        <v>172</v>
      </c>
    </row>
    <row r="20" spans="1:9" ht="16" customHeight="1" x14ac:dyDescent="0.2">
      <c r="C20" s="30"/>
      <c r="D20" s="30"/>
      <c r="E20" s="30"/>
      <c r="F20" s="30"/>
      <c r="G20" s="30"/>
      <c r="H20" s="30"/>
      <c r="I20" s="30"/>
    </row>
    <row r="21" spans="1:9" ht="16" customHeight="1" x14ac:dyDescent="0.2">
      <c r="A21" s="31" t="s">
        <v>26</v>
      </c>
      <c r="B21" s="55" t="s">
        <v>35</v>
      </c>
      <c r="C21" s="110" t="s">
        <v>1</v>
      </c>
      <c r="D21" s="110"/>
      <c r="E21" s="110"/>
      <c r="F21" s="110"/>
      <c r="G21" s="110"/>
      <c r="H21" s="110"/>
      <c r="I21" s="110"/>
    </row>
    <row r="22" spans="1:9" ht="16" customHeight="1" x14ac:dyDescent="0.2">
      <c r="A22" s="32">
        <v>1</v>
      </c>
      <c r="B22" s="56" t="e">
        <f t="shared" ref="B22:B40" si="0">IF((G22/G$51)&lt;0,0,G22/G$51)</f>
        <v>#DIV/0!</v>
      </c>
      <c r="C22" s="91" t="s">
        <v>21</v>
      </c>
      <c r="D22" s="36">
        <v>1</v>
      </c>
      <c r="E22" s="36" t="s">
        <v>140</v>
      </c>
      <c r="F22" s="37">
        <v>0</v>
      </c>
      <c r="G22" s="76">
        <f t="shared" ref="G22" si="1">D22*F22</f>
        <v>0</v>
      </c>
      <c r="H22" s="49" t="e">
        <f t="shared" ref="H22:H47" si="2">$I$17</f>
        <v>#N/A</v>
      </c>
      <c r="I22" s="77" t="e">
        <f t="shared" ref="I22:I47" si="3">G22*H22</f>
        <v>#N/A</v>
      </c>
    </row>
    <row r="23" spans="1:9" ht="16" customHeight="1" x14ac:dyDescent="0.2">
      <c r="A23" s="32">
        <f>A22+1</f>
        <v>2</v>
      </c>
      <c r="B23" s="56" t="e">
        <f t="shared" si="0"/>
        <v>#DIV/0!</v>
      </c>
      <c r="C23" s="91" t="s">
        <v>238</v>
      </c>
      <c r="D23" s="34">
        <v>0</v>
      </c>
      <c r="E23" s="34"/>
      <c r="F23" s="35">
        <v>0</v>
      </c>
      <c r="G23" s="75">
        <f>D23*F23</f>
        <v>0</v>
      </c>
      <c r="H23" s="49" t="e">
        <f t="shared" si="2"/>
        <v>#N/A</v>
      </c>
      <c r="I23" s="77" t="e">
        <f t="shared" si="3"/>
        <v>#N/A</v>
      </c>
    </row>
    <row r="24" spans="1:9" ht="16" customHeight="1" x14ac:dyDescent="0.2">
      <c r="A24" s="32">
        <f t="shared" ref="A24:A47" si="4">A23+1</f>
        <v>3</v>
      </c>
      <c r="B24" s="56" t="e">
        <f t="shared" si="0"/>
        <v>#DIV/0!</v>
      </c>
      <c r="C24" s="91" t="s">
        <v>239</v>
      </c>
      <c r="D24" s="34">
        <v>0</v>
      </c>
      <c r="E24" s="34"/>
      <c r="F24" s="35">
        <v>0</v>
      </c>
      <c r="G24" s="75">
        <f t="shared" ref="G24:G47" si="5">D24*F24</f>
        <v>0</v>
      </c>
      <c r="H24" s="49" t="e">
        <f t="shared" si="2"/>
        <v>#N/A</v>
      </c>
      <c r="I24" s="77" t="e">
        <f t="shared" si="3"/>
        <v>#N/A</v>
      </c>
    </row>
    <row r="25" spans="1:9" ht="16" customHeight="1" x14ac:dyDescent="0.2">
      <c r="A25" s="32">
        <f t="shared" si="4"/>
        <v>4</v>
      </c>
      <c r="B25" s="56" t="e">
        <f t="shared" si="0"/>
        <v>#DIV/0!</v>
      </c>
      <c r="C25" s="33"/>
      <c r="D25" s="34">
        <v>0</v>
      </c>
      <c r="E25" s="34"/>
      <c r="F25" s="35">
        <v>0</v>
      </c>
      <c r="G25" s="75">
        <f t="shared" si="5"/>
        <v>0</v>
      </c>
      <c r="H25" s="49" t="e">
        <f t="shared" si="2"/>
        <v>#N/A</v>
      </c>
      <c r="I25" s="77" t="e">
        <f t="shared" si="3"/>
        <v>#N/A</v>
      </c>
    </row>
    <row r="26" spans="1:9" ht="16" customHeight="1" x14ac:dyDescent="0.2">
      <c r="A26" s="32">
        <f t="shared" si="4"/>
        <v>5</v>
      </c>
      <c r="B26" s="56" t="e">
        <f t="shared" si="0"/>
        <v>#DIV/0!</v>
      </c>
      <c r="C26" s="33"/>
      <c r="D26" s="34">
        <v>0</v>
      </c>
      <c r="E26" s="34"/>
      <c r="F26" s="35">
        <v>0</v>
      </c>
      <c r="G26" s="75">
        <f t="shared" si="5"/>
        <v>0</v>
      </c>
      <c r="H26" s="49" t="e">
        <f t="shared" si="2"/>
        <v>#N/A</v>
      </c>
      <c r="I26" s="77" t="e">
        <f t="shared" si="3"/>
        <v>#N/A</v>
      </c>
    </row>
    <row r="27" spans="1:9" ht="16" customHeight="1" x14ac:dyDescent="0.2">
      <c r="A27" s="32">
        <f t="shared" si="4"/>
        <v>6</v>
      </c>
      <c r="B27" s="56" t="e">
        <f t="shared" si="0"/>
        <v>#DIV/0!</v>
      </c>
      <c r="C27" s="33"/>
      <c r="D27" s="34">
        <v>0</v>
      </c>
      <c r="E27" s="34"/>
      <c r="F27" s="35">
        <v>0</v>
      </c>
      <c r="G27" s="75">
        <f t="shared" si="5"/>
        <v>0</v>
      </c>
      <c r="H27" s="49" t="e">
        <f t="shared" si="2"/>
        <v>#N/A</v>
      </c>
      <c r="I27" s="77" t="e">
        <f t="shared" si="3"/>
        <v>#N/A</v>
      </c>
    </row>
    <row r="28" spans="1:9" ht="16" customHeight="1" x14ac:dyDescent="0.2">
      <c r="A28" s="32">
        <f t="shared" si="4"/>
        <v>7</v>
      </c>
      <c r="B28" s="56" t="e">
        <f t="shared" si="0"/>
        <v>#DIV/0!</v>
      </c>
      <c r="C28" s="33"/>
      <c r="D28" s="34">
        <v>0</v>
      </c>
      <c r="E28" s="34"/>
      <c r="F28" s="35">
        <v>0</v>
      </c>
      <c r="G28" s="75">
        <f t="shared" si="5"/>
        <v>0</v>
      </c>
      <c r="H28" s="49" t="e">
        <f t="shared" si="2"/>
        <v>#N/A</v>
      </c>
      <c r="I28" s="77" t="e">
        <f t="shared" si="3"/>
        <v>#N/A</v>
      </c>
    </row>
    <row r="29" spans="1:9" ht="16" customHeight="1" x14ac:dyDescent="0.2">
      <c r="A29" s="32">
        <f t="shared" si="4"/>
        <v>8</v>
      </c>
      <c r="B29" s="56" t="e">
        <f t="shared" si="0"/>
        <v>#DIV/0!</v>
      </c>
      <c r="C29" s="33"/>
      <c r="D29" s="34">
        <v>0</v>
      </c>
      <c r="E29" s="34"/>
      <c r="F29" s="35">
        <v>0</v>
      </c>
      <c r="G29" s="75">
        <f t="shared" si="5"/>
        <v>0</v>
      </c>
      <c r="H29" s="49" t="e">
        <f t="shared" si="2"/>
        <v>#N/A</v>
      </c>
      <c r="I29" s="77" t="e">
        <f t="shared" si="3"/>
        <v>#N/A</v>
      </c>
    </row>
    <row r="30" spans="1:9" ht="16" customHeight="1" x14ac:dyDescent="0.2">
      <c r="A30" s="32">
        <f t="shared" si="4"/>
        <v>9</v>
      </c>
      <c r="B30" s="56" t="e">
        <f t="shared" si="0"/>
        <v>#DIV/0!</v>
      </c>
      <c r="C30" s="33"/>
      <c r="D30" s="34">
        <v>0</v>
      </c>
      <c r="E30" s="34"/>
      <c r="F30" s="35">
        <v>0</v>
      </c>
      <c r="G30" s="75">
        <f t="shared" si="5"/>
        <v>0</v>
      </c>
      <c r="H30" s="49" t="e">
        <f t="shared" si="2"/>
        <v>#N/A</v>
      </c>
      <c r="I30" s="77" t="e">
        <f t="shared" si="3"/>
        <v>#N/A</v>
      </c>
    </row>
    <row r="31" spans="1:9" ht="16" customHeight="1" x14ac:dyDescent="0.2">
      <c r="A31" s="32">
        <f t="shared" si="4"/>
        <v>10</v>
      </c>
      <c r="B31" s="56" t="e">
        <f t="shared" si="0"/>
        <v>#DIV/0!</v>
      </c>
      <c r="C31" s="33"/>
      <c r="D31" s="34">
        <v>0</v>
      </c>
      <c r="E31" s="34"/>
      <c r="F31" s="35">
        <v>0</v>
      </c>
      <c r="G31" s="75">
        <f t="shared" si="5"/>
        <v>0</v>
      </c>
      <c r="H31" s="49" t="e">
        <f t="shared" si="2"/>
        <v>#N/A</v>
      </c>
      <c r="I31" s="77" t="e">
        <f t="shared" si="3"/>
        <v>#N/A</v>
      </c>
    </row>
    <row r="32" spans="1:9" ht="16" customHeight="1" x14ac:dyDescent="0.2">
      <c r="A32" s="32">
        <f t="shared" si="4"/>
        <v>11</v>
      </c>
      <c r="B32" s="56" t="e">
        <f t="shared" si="0"/>
        <v>#DIV/0!</v>
      </c>
      <c r="C32" s="33"/>
      <c r="D32" s="34">
        <v>0</v>
      </c>
      <c r="E32" s="34"/>
      <c r="F32" s="35">
        <v>0</v>
      </c>
      <c r="G32" s="75">
        <f t="shared" si="5"/>
        <v>0</v>
      </c>
      <c r="H32" s="49" t="e">
        <f t="shared" si="2"/>
        <v>#N/A</v>
      </c>
      <c r="I32" s="77" t="e">
        <f t="shared" si="3"/>
        <v>#N/A</v>
      </c>
    </row>
    <row r="33" spans="1:9" ht="16" customHeight="1" x14ac:dyDescent="0.2">
      <c r="A33" s="32">
        <f t="shared" si="4"/>
        <v>12</v>
      </c>
      <c r="B33" s="56" t="e">
        <f t="shared" si="0"/>
        <v>#DIV/0!</v>
      </c>
      <c r="C33" s="33"/>
      <c r="D33" s="34">
        <v>0</v>
      </c>
      <c r="E33" s="34"/>
      <c r="F33" s="35">
        <v>0</v>
      </c>
      <c r="G33" s="75">
        <f t="shared" si="5"/>
        <v>0</v>
      </c>
      <c r="H33" s="49" t="e">
        <f t="shared" si="2"/>
        <v>#N/A</v>
      </c>
      <c r="I33" s="77" t="e">
        <f t="shared" si="3"/>
        <v>#N/A</v>
      </c>
    </row>
    <row r="34" spans="1:9" ht="16" customHeight="1" x14ac:dyDescent="0.2">
      <c r="A34" s="32">
        <f t="shared" si="4"/>
        <v>13</v>
      </c>
      <c r="B34" s="56" t="e">
        <f t="shared" si="0"/>
        <v>#DIV/0!</v>
      </c>
      <c r="C34" s="33"/>
      <c r="D34" s="34">
        <v>0</v>
      </c>
      <c r="E34" s="34"/>
      <c r="F34" s="35">
        <v>0</v>
      </c>
      <c r="G34" s="75">
        <f t="shared" si="5"/>
        <v>0</v>
      </c>
      <c r="H34" s="49" t="e">
        <f t="shared" si="2"/>
        <v>#N/A</v>
      </c>
      <c r="I34" s="77" t="e">
        <f t="shared" si="3"/>
        <v>#N/A</v>
      </c>
    </row>
    <row r="35" spans="1:9" ht="16" customHeight="1" x14ac:dyDescent="0.2">
      <c r="A35" s="32">
        <f t="shared" si="4"/>
        <v>14</v>
      </c>
      <c r="B35" s="56" t="e">
        <f t="shared" si="0"/>
        <v>#DIV/0!</v>
      </c>
      <c r="C35" s="33"/>
      <c r="D35" s="34">
        <v>0</v>
      </c>
      <c r="E35" s="34"/>
      <c r="F35" s="35">
        <v>0</v>
      </c>
      <c r="G35" s="75">
        <f t="shared" si="5"/>
        <v>0</v>
      </c>
      <c r="H35" s="49" t="e">
        <f t="shared" si="2"/>
        <v>#N/A</v>
      </c>
      <c r="I35" s="77" t="e">
        <f t="shared" si="3"/>
        <v>#N/A</v>
      </c>
    </row>
    <row r="36" spans="1:9" ht="16" customHeight="1" x14ac:dyDescent="0.2">
      <c r="A36" s="32">
        <f t="shared" si="4"/>
        <v>15</v>
      </c>
      <c r="B36" s="56" t="e">
        <f t="shared" si="0"/>
        <v>#DIV/0!</v>
      </c>
      <c r="C36" s="33"/>
      <c r="D36" s="34">
        <v>0</v>
      </c>
      <c r="E36" s="34"/>
      <c r="F36" s="35">
        <v>0</v>
      </c>
      <c r="G36" s="75">
        <f t="shared" si="5"/>
        <v>0</v>
      </c>
      <c r="H36" s="49" t="e">
        <f t="shared" si="2"/>
        <v>#N/A</v>
      </c>
      <c r="I36" s="77" t="e">
        <f t="shared" si="3"/>
        <v>#N/A</v>
      </c>
    </row>
    <row r="37" spans="1:9" ht="16" customHeight="1" x14ac:dyDescent="0.2">
      <c r="A37" s="32">
        <f t="shared" si="4"/>
        <v>16</v>
      </c>
      <c r="B37" s="56" t="e">
        <f t="shared" si="0"/>
        <v>#DIV/0!</v>
      </c>
      <c r="C37" s="33"/>
      <c r="D37" s="34">
        <v>0</v>
      </c>
      <c r="E37" s="34"/>
      <c r="F37" s="35">
        <v>0</v>
      </c>
      <c r="G37" s="75">
        <f t="shared" si="5"/>
        <v>0</v>
      </c>
      <c r="H37" s="49" t="e">
        <f t="shared" si="2"/>
        <v>#N/A</v>
      </c>
      <c r="I37" s="77" t="e">
        <f t="shared" si="3"/>
        <v>#N/A</v>
      </c>
    </row>
    <row r="38" spans="1:9" ht="16" customHeight="1" x14ac:dyDescent="0.2">
      <c r="A38" s="32">
        <f t="shared" si="4"/>
        <v>17</v>
      </c>
      <c r="B38" s="56" t="e">
        <f t="shared" si="0"/>
        <v>#DIV/0!</v>
      </c>
      <c r="C38" s="33"/>
      <c r="D38" s="34">
        <v>0</v>
      </c>
      <c r="E38" s="34"/>
      <c r="F38" s="35">
        <v>0</v>
      </c>
      <c r="G38" s="75">
        <f t="shared" si="5"/>
        <v>0</v>
      </c>
      <c r="H38" s="49" t="e">
        <f t="shared" si="2"/>
        <v>#N/A</v>
      </c>
      <c r="I38" s="77" t="e">
        <f t="shared" si="3"/>
        <v>#N/A</v>
      </c>
    </row>
    <row r="39" spans="1:9" ht="16" customHeight="1" x14ac:dyDescent="0.2">
      <c r="A39" s="32">
        <f t="shared" si="4"/>
        <v>18</v>
      </c>
      <c r="B39" s="56" t="e">
        <f t="shared" si="0"/>
        <v>#DIV/0!</v>
      </c>
      <c r="C39" s="33"/>
      <c r="D39" s="34">
        <v>0</v>
      </c>
      <c r="E39" s="34"/>
      <c r="F39" s="35">
        <v>0</v>
      </c>
      <c r="G39" s="75">
        <f t="shared" si="5"/>
        <v>0</v>
      </c>
      <c r="H39" s="49" t="e">
        <f t="shared" si="2"/>
        <v>#N/A</v>
      </c>
      <c r="I39" s="77" t="e">
        <f t="shared" si="3"/>
        <v>#N/A</v>
      </c>
    </row>
    <row r="40" spans="1:9" ht="16" customHeight="1" x14ac:dyDescent="0.2">
      <c r="A40" s="32">
        <f t="shared" si="4"/>
        <v>19</v>
      </c>
      <c r="B40" s="56" t="e">
        <f t="shared" si="0"/>
        <v>#DIV/0!</v>
      </c>
      <c r="C40" s="33"/>
      <c r="D40" s="34">
        <v>0</v>
      </c>
      <c r="E40" s="34"/>
      <c r="F40" s="35">
        <v>0</v>
      </c>
      <c r="G40" s="75">
        <f t="shared" si="5"/>
        <v>0</v>
      </c>
      <c r="H40" s="49" t="e">
        <f t="shared" si="2"/>
        <v>#N/A</v>
      </c>
      <c r="I40" s="77" t="e">
        <f t="shared" si="3"/>
        <v>#N/A</v>
      </c>
    </row>
    <row r="41" spans="1:9" ht="17" customHeight="1" x14ac:dyDescent="0.2">
      <c r="A41" s="32">
        <f t="shared" si="4"/>
        <v>20</v>
      </c>
      <c r="B41" s="56" t="e">
        <f t="shared" ref="B41:B46" si="6">IF((G41/G$51)&lt;0,0,G41/G$51)</f>
        <v>#DIV/0!</v>
      </c>
      <c r="C41" s="33"/>
      <c r="D41" s="34">
        <v>0</v>
      </c>
      <c r="E41" s="34"/>
      <c r="F41" s="35">
        <v>0</v>
      </c>
      <c r="G41" s="75">
        <f t="shared" ref="G41:G46" si="7">D41*F41</f>
        <v>0</v>
      </c>
      <c r="H41" s="49" t="e">
        <f t="shared" si="2"/>
        <v>#N/A</v>
      </c>
      <c r="I41" s="77" t="e">
        <f t="shared" ref="I41:I46" si="8">G41*H41</f>
        <v>#N/A</v>
      </c>
    </row>
    <row r="42" spans="1:9" ht="17" customHeight="1" x14ac:dyDescent="0.2">
      <c r="A42" s="32">
        <f t="shared" si="4"/>
        <v>21</v>
      </c>
      <c r="B42" s="56" t="e">
        <f t="shared" si="6"/>
        <v>#DIV/0!</v>
      </c>
      <c r="C42" s="33"/>
      <c r="D42" s="34">
        <v>0</v>
      </c>
      <c r="E42" s="34"/>
      <c r="F42" s="35">
        <v>0</v>
      </c>
      <c r="G42" s="75">
        <f t="shared" si="7"/>
        <v>0</v>
      </c>
      <c r="H42" s="49" t="e">
        <f t="shared" si="2"/>
        <v>#N/A</v>
      </c>
      <c r="I42" s="77" t="e">
        <f t="shared" si="8"/>
        <v>#N/A</v>
      </c>
    </row>
    <row r="43" spans="1:9" ht="17" customHeight="1" x14ac:dyDescent="0.2">
      <c r="A43" s="32">
        <f t="shared" si="4"/>
        <v>22</v>
      </c>
      <c r="B43" s="56" t="e">
        <f t="shared" si="6"/>
        <v>#DIV/0!</v>
      </c>
      <c r="C43" s="33"/>
      <c r="D43" s="34">
        <v>0</v>
      </c>
      <c r="E43" s="34"/>
      <c r="F43" s="35">
        <v>0</v>
      </c>
      <c r="G43" s="75">
        <f t="shared" si="7"/>
        <v>0</v>
      </c>
      <c r="H43" s="49" t="e">
        <f t="shared" si="2"/>
        <v>#N/A</v>
      </c>
      <c r="I43" s="77" t="e">
        <f t="shared" si="8"/>
        <v>#N/A</v>
      </c>
    </row>
    <row r="44" spans="1:9" ht="17" customHeight="1" x14ac:dyDescent="0.2">
      <c r="A44" s="32">
        <f t="shared" si="4"/>
        <v>23</v>
      </c>
      <c r="B44" s="56" t="e">
        <f t="shared" si="6"/>
        <v>#DIV/0!</v>
      </c>
      <c r="C44" s="33"/>
      <c r="D44" s="34">
        <v>0</v>
      </c>
      <c r="E44" s="34"/>
      <c r="F44" s="35">
        <v>0</v>
      </c>
      <c r="G44" s="75">
        <f t="shared" si="7"/>
        <v>0</v>
      </c>
      <c r="H44" s="49" t="e">
        <f t="shared" si="2"/>
        <v>#N/A</v>
      </c>
      <c r="I44" s="77" t="e">
        <f t="shared" si="8"/>
        <v>#N/A</v>
      </c>
    </row>
    <row r="45" spans="1:9" ht="17" customHeight="1" x14ac:dyDescent="0.2">
      <c r="A45" s="32">
        <f t="shared" si="4"/>
        <v>24</v>
      </c>
      <c r="B45" s="56" t="e">
        <f t="shared" si="6"/>
        <v>#DIV/0!</v>
      </c>
      <c r="C45" s="33"/>
      <c r="D45" s="34">
        <v>0</v>
      </c>
      <c r="E45" s="34"/>
      <c r="F45" s="35">
        <v>0</v>
      </c>
      <c r="G45" s="75">
        <f t="shared" si="7"/>
        <v>0</v>
      </c>
      <c r="H45" s="49" t="e">
        <f t="shared" si="2"/>
        <v>#N/A</v>
      </c>
      <c r="I45" s="77" t="e">
        <f t="shared" si="8"/>
        <v>#N/A</v>
      </c>
    </row>
    <row r="46" spans="1:9" ht="17" customHeight="1" x14ac:dyDescent="0.2">
      <c r="A46" s="32">
        <f t="shared" si="4"/>
        <v>25</v>
      </c>
      <c r="B46" s="56" t="e">
        <f t="shared" si="6"/>
        <v>#DIV/0!</v>
      </c>
      <c r="C46" s="33"/>
      <c r="D46" s="34">
        <v>0</v>
      </c>
      <c r="E46" s="34"/>
      <c r="F46" s="35">
        <v>0</v>
      </c>
      <c r="G46" s="75">
        <f t="shared" si="7"/>
        <v>0</v>
      </c>
      <c r="H46" s="49" t="e">
        <f t="shared" si="2"/>
        <v>#N/A</v>
      </c>
      <c r="I46" s="77" t="e">
        <f t="shared" si="8"/>
        <v>#N/A</v>
      </c>
    </row>
    <row r="47" spans="1:9" ht="17" customHeight="1" x14ac:dyDescent="0.2">
      <c r="A47" s="32">
        <f t="shared" si="4"/>
        <v>26</v>
      </c>
      <c r="B47" s="56" t="e">
        <f>IF((G47/G$51)&lt;0,0,G47/G$51)</f>
        <v>#DIV/0!</v>
      </c>
      <c r="C47" s="33"/>
      <c r="D47" s="34">
        <v>0</v>
      </c>
      <c r="E47" s="34"/>
      <c r="F47" s="35">
        <v>0</v>
      </c>
      <c r="G47" s="75">
        <f t="shared" si="5"/>
        <v>0</v>
      </c>
      <c r="H47" s="49" t="e">
        <f t="shared" si="2"/>
        <v>#N/A</v>
      </c>
      <c r="I47" s="77" t="e">
        <f t="shared" si="3"/>
        <v>#N/A</v>
      </c>
    </row>
    <row r="48" spans="1:9" ht="16" customHeight="1" x14ac:dyDescent="0.2">
      <c r="A48" s="32"/>
      <c r="B48" s="57"/>
      <c r="C48" s="33"/>
      <c r="D48" s="36"/>
      <c r="E48" s="36"/>
      <c r="F48" s="37"/>
      <c r="G48" s="76"/>
      <c r="H48" s="50"/>
      <c r="I48" s="78"/>
    </row>
    <row r="49" spans="1:9" ht="16" customHeight="1" x14ac:dyDescent="0.2">
      <c r="A49" s="32"/>
      <c r="B49" s="58"/>
      <c r="C49" s="38" t="s">
        <v>100</v>
      </c>
      <c r="D49" s="38"/>
      <c r="E49" s="38"/>
      <c r="F49" s="38"/>
      <c r="G49" s="76">
        <f>SUM(G22:G48)</f>
        <v>0</v>
      </c>
      <c r="H49" s="49" t="e">
        <f>$I$17</f>
        <v>#N/A</v>
      </c>
      <c r="I49" s="79" t="e">
        <f>SUM(I22:I48)</f>
        <v>#N/A</v>
      </c>
    </row>
    <row r="50" spans="1:9" ht="16" customHeight="1" x14ac:dyDescent="0.2">
      <c r="A50" s="32"/>
      <c r="B50" s="56">
        <f>IF(G49=0,0,10%)</f>
        <v>0</v>
      </c>
      <c r="C50" s="38" t="s">
        <v>101</v>
      </c>
      <c r="D50" s="38"/>
      <c r="E50" s="38"/>
      <c r="F50" s="38"/>
      <c r="G50" s="76">
        <f>G49*B50</f>
        <v>0</v>
      </c>
      <c r="H50" s="49" t="e">
        <f>$I$17</f>
        <v>#N/A</v>
      </c>
      <c r="I50" s="79" t="e">
        <f>G50*H50</f>
        <v>#N/A</v>
      </c>
    </row>
    <row r="51" spans="1:9" ht="16" customHeight="1" x14ac:dyDescent="0.2">
      <c r="A51" s="32"/>
      <c r="B51" s="56" t="e">
        <f>IF((G51/G$84)&lt;0,0,G51/G$84)</f>
        <v>#DIV/0!</v>
      </c>
      <c r="C51" s="38" t="s">
        <v>18</v>
      </c>
      <c r="D51" s="38"/>
      <c r="E51" s="38"/>
      <c r="F51" s="38"/>
      <c r="G51" s="76">
        <f>G49+G50</f>
        <v>0</v>
      </c>
      <c r="H51" s="51" t="e">
        <f>$I$17</f>
        <v>#N/A</v>
      </c>
      <c r="I51" s="80" t="e">
        <f>I49+I50</f>
        <v>#N/A</v>
      </c>
    </row>
    <row r="52" spans="1:9" ht="16" customHeight="1" x14ac:dyDescent="0.2">
      <c r="A52" s="32"/>
      <c r="B52" s="59"/>
      <c r="C52" s="39"/>
      <c r="D52" s="39"/>
      <c r="E52" s="39"/>
      <c r="F52" s="39"/>
      <c r="G52" s="40"/>
      <c r="H52" s="41"/>
      <c r="I52" s="42"/>
    </row>
    <row r="53" spans="1:9" ht="16" customHeight="1" x14ac:dyDescent="0.2">
      <c r="A53" s="32"/>
      <c r="B53" s="59"/>
      <c r="C53" s="110" t="s">
        <v>234</v>
      </c>
      <c r="D53" s="110"/>
      <c r="E53" s="110"/>
      <c r="F53" s="110"/>
      <c r="G53" s="110"/>
      <c r="H53" s="110"/>
      <c r="I53" s="110"/>
    </row>
    <row r="54" spans="1:9" ht="16" customHeight="1" x14ac:dyDescent="0.2">
      <c r="A54" s="32">
        <f>A47+1</f>
        <v>27</v>
      </c>
      <c r="B54" s="56" t="e">
        <f>IF((G54/G$51)&lt;0,0,G54/G$51)</f>
        <v>#DIV/0!</v>
      </c>
      <c r="C54" s="33"/>
      <c r="D54" s="36">
        <v>0</v>
      </c>
      <c r="E54" s="36"/>
      <c r="F54" s="37">
        <v>0</v>
      </c>
      <c r="G54" s="76">
        <f t="shared" ref="G54:G57" si="9">D54*F54</f>
        <v>0</v>
      </c>
      <c r="H54" s="49" t="e">
        <f>$I$17</f>
        <v>#N/A</v>
      </c>
      <c r="I54" s="77" t="e">
        <f t="shared" ref="I54:I57" si="10">G54*H54</f>
        <v>#N/A</v>
      </c>
    </row>
    <row r="55" spans="1:9" ht="16" customHeight="1" x14ac:dyDescent="0.2">
      <c r="A55" s="44">
        <f>A54+1</f>
        <v>28</v>
      </c>
      <c r="B55" s="56" t="e">
        <f>IF((G55/G$51)&lt;0,0,G55/G$51)</f>
        <v>#DIV/0!</v>
      </c>
      <c r="C55" s="43"/>
      <c r="D55" s="36">
        <v>0</v>
      </c>
      <c r="E55" s="34"/>
      <c r="F55" s="35">
        <v>0</v>
      </c>
      <c r="G55" s="75">
        <f t="shared" si="9"/>
        <v>0</v>
      </c>
      <c r="H55" s="49" t="e">
        <f>$I$17</f>
        <v>#N/A</v>
      </c>
      <c r="I55" s="77" t="e">
        <f t="shared" si="10"/>
        <v>#N/A</v>
      </c>
    </row>
    <row r="56" spans="1:9" ht="16" customHeight="1" x14ac:dyDescent="0.2">
      <c r="A56" s="44">
        <f t="shared" ref="A56:A58" si="11">A55+1</f>
        <v>29</v>
      </c>
      <c r="B56" s="56" t="e">
        <f t="shared" ref="B56:B57" si="12">IF((G56/G$51)&lt;0,0,G56/G$51)</f>
        <v>#DIV/0!</v>
      </c>
      <c r="C56" s="43"/>
      <c r="D56" s="36">
        <v>0</v>
      </c>
      <c r="E56" s="34"/>
      <c r="F56" s="35">
        <v>0</v>
      </c>
      <c r="G56" s="75">
        <f t="shared" si="9"/>
        <v>0</v>
      </c>
      <c r="H56" s="49" t="e">
        <f>$I$17</f>
        <v>#N/A</v>
      </c>
      <c r="I56" s="77" t="e">
        <f t="shared" si="10"/>
        <v>#N/A</v>
      </c>
    </row>
    <row r="57" spans="1:9" ht="16" customHeight="1" x14ac:dyDescent="0.2">
      <c r="A57" s="44">
        <f t="shared" si="11"/>
        <v>30</v>
      </c>
      <c r="B57" s="56" t="e">
        <f t="shared" si="12"/>
        <v>#DIV/0!</v>
      </c>
      <c r="C57" s="43"/>
      <c r="D57" s="36">
        <v>0</v>
      </c>
      <c r="E57" s="34"/>
      <c r="F57" s="35">
        <v>0</v>
      </c>
      <c r="G57" s="75">
        <f t="shared" si="9"/>
        <v>0</v>
      </c>
      <c r="H57" s="49" t="e">
        <f>$I$17</f>
        <v>#N/A</v>
      </c>
      <c r="I57" s="77" t="e">
        <f t="shared" si="10"/>
        <v>#N/A</v>
      </c>
    </row>
    <row r="58" spans="1:9" ht="16" customHeight="1" x14ac:dyDescent="0.2">
      <c r="A58" s="44">
        <f t="shared" si="11"/>
        <v>31</v>
      </c>
      <c r="B58" s="56" t="e">
        <f t="shared" ref="B58" si="13">IF((G58/G$51)&lt;0,0,G58/G$51)</f>
        <v>#DIV/0!</v>
      </c>
      <c r="C58" s="43"/>
      <c r="D58" s="36">
        <v>0</v>
      </c>
      <c r="E58" s="34"/>
      <c r="F58" s="35">
        <v>0</v>
      </c>
      <c r="G58" s="75">
        <f t="shared" ref="G58" si="14">D58*F58</f>
        <v>0</v>
      </c>
      <c r="H58" s="49" t="e">
        <f>$I$17</f>
        <v>#N/A</v>
      </c>
      <c r="I58" s="77" t="e">
        <f t="shared" ref="I58" si="15">G58*H58</f>
        <v>#N/A</v>
      </c>
    </row>
    <row r="59" spans="1:9" ht="16" customHeight="1" x14ac:dyDescent="0.2">
      <c r="A59" s="32"/>
      <c r="B59" s="56" t="e">
        <f>IF((G59/G$84)&lt;0,0,G59/G$84)</f>
        <v>#DIV/0!</v>
      </c>
      <c r="C59" s="38" t="s">
        <v>237</v>
      </c>
      <c r="D59" s="33"/>
      <c r="E59" s="38"/>
      <c r="F59" s="38"/>
      <c r="G59" s="76">
        <f>SUM(G54:G58)</f>
        <v>0</v>
      </c>
      <c r="H59" s="51" t="e">
        <f>I17</f>
        <v>#N/A</v>
      </c>
      <c r="I59" s="80" t="e">
        <f>SUM(I54:I58)</f>
        <v>#N/A</v>
      </c>
    </row>
    <row r="60" spans="1:9" ht="16" customHeight="1" x14ac:dyDescent="0.2">
      <c r="A60" s="32"/>
      <c r="B60" s="59"/>
      <c r="C60" s="45"/>
      <c r="D60" s="45"/>
      <c r="E60" s="45"/>
      <c r="F60" s="45"/>
      <c r="G60" s="46"/>
      <c r="H60" s="41"/>
      <c r="I60" s="46"/>
    </row>
    <row r="61" spans="1:9" ht="16" customHeight="1" x14ac:dyDescent="0.2">
      <c r="A61" s="32"/>
      <c r="B61" s="59"/>
      <c r="C61" s="110" t="s">
        <v>235</v>
      </c>
      <c r="D61" s="110"/>
      <c r="E61" s="110"/>
      <c r="F61" s="110"/>
      <c r="G61" s="110"/>
      <c r="H61" s="110"/>
      <c r="I61" s="110"/>
    </row>
    <row r="62" spans="1:9" ht="16" customHeight="1" x14ac:dyDescent="0.2">
      <c r="A62" s="32">
        <f>A58+1</f>
        <v>32</v>
      </c>
      <c r="B62" s="56" t="e">
        <f>IF((G62/G$51)&lt;0,0,G62/G$51)</f>
        <v>#DIV/0!</v>
      </c>
      <c r="C62" s="33"/>
      <c r="D62" s="36">
        <v>0</v>
      </c>
      <c r="E62" s="36"/>
      <c r="F62" s="37">
        <v>0</v>
      </c>
      <c r="G62" s="76">
        <f t="shared" ref="G62:G66" si="16">D62*F62</f>
        <v>0</v>
      </c>
      <c r="H62" s="49" t="e">
        <f t="shared" ref="H62:H67" si="17">$I$17</f>
        <v>#N/A</v>
      </c>
      <c r="I62" s="77" t="e">
        <f t="shared" ref="I62:I66" si="18">G62*H62</f>
        <v>#N/A</v>
      </c>
    </row>
    <row r="63" spans="1:9" ht="16" customHeight="1" x14ac:dyDescent="0.2">
      <c r="A63" s="44">
        <f>A62+1</f>
        <v>33</v>
      </c>
      <c r="B63" s="56" t="e">
        <f>IF((G63/G$51)&lt;0,0,G63/G$51)</f>
        <v>#DIV/0!</v>
      </c>
      <c r="C63" s="43"/>
      <c r="D63" s="36">
        <v>0</v>
      </c>
      <c r="E63" s="34"/>
      <c r="F63" s="35">
        <v>0</v>
      </c>
      <c r="G63" s="75">
        <f t="shared" si="16"/>
        <v>0</v>
      </c>
      <c r="H63" s="49" t="e">
        <f t="shared" si="17"/>
        <v>#N/A</v>
      </c>
      <c r="I63" s="77" t="e">
        <f t="shared" si="18"/>
        <v>#N/A</v>
      </c>
    </row>
    <row r="64" spans="1:9" ht="16" customHeight="1" x14ac:dyDescent="0.2">
      <c r="A64" s="44">
        <f t="shared" ref="A64:A66" si="19">A63+1</f>
        <v>34</v>
      </c>
      <c r="B64" s="56" t="e">
        <f t="shared" ref="B64:B66" si="20">IF((G64/G$51)&lt;0,0,G64/G$51)</f>
        <v>#DIV/0!</v>
      </c>
      <c r="C64" s="43"/>
      <c r="D64" s="36">
        <v>0</v>
      </c>
      <c r="E64" s="34"/>
      <c r="F64" s="35">
        <v>0</v>
      </c>
      <c r="G64" s="75">
        <f t="shared" si="16"/>
        <v>0</v>
      </c>
      <c r="H64" s="49" t="e">
        <f t="shared" si="17"/>
        <v>#N/A</v>
      </c>
      <c r="I64" s="77" t="e">
        <f t="shared" si="18"/>
        <v>#N/A</v>
      </c>
    </row>
    <row r="65" spans="1:9" ht="16" customHeight="1" x14ac:dyDescent="0.2">
      <c r="A65" s="44">
        <f t="shared" si="19"/>
        <v>35</v>
      </c>
      <c r="B65" s="56" t="e">
        <f t="shared" si="20"/>
        <v>#DIV/0!</v>
      </c>
      <c r="C65" s="43"/>
      <c r="D65" s="36">
        <v>0</v>
      </c>
      <c r="E65" s="34"/>
      <c r="F65" s="35">
        <v>0</v>
      </c>
      <c r="G65" s="75">
        <f t="shared" si="16"/>
        <v>0</v>
      </c>
      <c r="H65" s="49" t="e">
        <f t="shared" si="17"/>
        <v>#N/A</v>
      </c>
      <c r="I65" s="77" t="e">
        <f t="shared" si="18"/>
        <v>#N/A</v>
      </c>
    </row>
    <row r="66" spans="1:9" ht="16" customHeight="1" x14ac:dyDescent="0.2">
      <c r="A66" s="44">
        <f t="shared" si="19"/>
        <v>36</v>
      </c>
      <c r="B66" s="56" t="e">
        <f t="shared" si="20"/>
        <v>#DIV/0!</v>
      </c>
      <c r="C66" s="43"/>
      <c r="D66" s="36">
        <v>0</v>
      </c>
      <c r="E66" s="34"/>
      <c r="F66" s="35">
        <v>0</v>
      </c>
      <c r="G66" s="75">
        <f t="shared" si="16"/>
        <v>0</v>
      </c>
      <c r="H66" s="49" t="e">
        <f t="shared" si="17"/>
        <v>#N/A</v>
      </c>
      <c r="I66" s="77" t="e">
        <f t="shared" si="18"/>
        <v>#N/A</v>
      </c>
    </row>
    <row r="67" spans="1:9" ht="16" customHeight="1" x14ac:dyDescent="0.2">
      <c r="A67" s="32"/>
      <c r="B67" s="56" t="e">
        <f>IF((G67/G$84)&lt;0,0,G67/G$84)</f>
        <v>#DIV/0!</v>
      </c>
      <c r="C67" s="38" t="s">
        <v>236</v>
      </c>
      <c r="D67" s="33"/>
      <c r="E67" s="38"/>
      <c r="F67" s="38"/>
      <c r="G67" s="76">
        <f>SUM(G62:G66)</f>
        <v>0</v>
      </c>
      <c r="H67" s="49" t="e">
        <f t="shared" si="17"/>
        <v>#N/A</v>
      </c>
      <c r="I67" s="80" t="e">
        <f>SUM(I62:I66)</f>
        <v>#N/A</v>
      </c>
    </row>
    <row r="68" spans="1:9" ht="16" customHeight="1" x14ac:dyDescent="0.2">
      <c r="A68" s="32"/>
      <c r="B68" s="56"/>
      <c r="C68" s="47"/>
      <c r="E68" s="47"/>
      <c r="F68" s="47"/>
      <c r="G68" s="85"/>
      <c r="H68" s="53"/>
      <c r="I68" s="85"/>
    </row>
    <row r="69" spans="1:9" ht="16" customHeight="1" x14ac:dyDescent="0.2">
      <c r="A69" s="32"/>
      <c r="B69" s="59"/>
      <c r="C69" s="110" t="s">
        <v>33</v>
      </c>
      <c r="D69" s="110"/>
      <c r="E69" s="110"/>
      <c r="F69" s="110"/>
      <c r="G69" s="110"/>
      <c r="H69" s="110"/>
      <c r="I69" s="110"/>
    </row>
    <row r="70" spans="1:9" ht="16" customHeight="1" x14ac:dyDescent="0.2">
      <c r="A70" s="32">
        <f>A66+1</f>
        <v>37</v>
      </c>
      <c r="B70" s="56" t="e">
        <f>IF((G70/G$84)&lt;0,0,G70/G$84)</f>
        <v>#DIV/0!</v>
      </c>
      <c r="C70" s="33"/>
      <c r="D70" s="36">
        <v>0</v>
      </c>
      <c r="E70" s="36"/>
      <c r="F70" s="37">
        <v>0</v>
      </c>
      <c r="G70" s="76">
        <f t="shared" ref="G70:G73" si="21">D70*F70</f>
        <v>0</v>
      </c>
      <c r="H70" s="49" t="e">
        <f>$I$17</f>
        <v>#N/A</v>
      </c>
      <c r="I70" s="77" t="e">
        <f t="shared" ref="I70:I73" si="22">G70*H70</f>
        <v>#N/A</v>
      </c>
    </row>
    <row r="71" spans="1:9" ht="16" customHeight="1" x14ac:dyDescent="0.2">
      <c r="A71" s="32">
        <f t="shared" ref="A71:A74" si="23">A70+1</f>
        <v>38</v>
      </c>
      <c r="B71" s="56" t="e">
        <f>IF((G71/G$84)&lt;0,0,G71/G$84)</f>
        <v>#DIV/0!</v>
      </c>
      <c r="C71" s="33"/>
      <c r="D71" s="36">
        <v>0</v>
      </c>
      <c r="E71" s="34"/>
      <c r="F71" s="35">
        <v>0</v>
      </c>
      <c r="G71" s="75">
        <f t="shared" si="21"/>
        <v>0</v>
      </c>
      <c r="H71" s="49" t="e">
        <f>$I$17</f>
        <v>#N/A</v>
      </c>
      <c r="I71" s="77" t="e">
        <f t="shared" si="22"/>
        <v>#N/A</v>
      </c>
    </row>
    <row r="72" spans="1:9" ht="16" customHeight="1" x14ac:dyDescent="0.2">
      <c r="A72" s="32">
        <f t="shared" si="23"/>
        <v>39</v>
      </c>
      <c r="B72" s="56" t="e">
        <f>IF((G72/G$84)&lt;0,0,G72/G$84)</f>
        <v>#DIV/0!</v>
      </c>
      <c r="C72" s="33"/>
      <c r="D72" s="36">
        <v>0</v>
      </c>
      <c r="E72" s="34"/>
      <c r="F72" s="35">
        <v>0</v>
      </c>
      <c r="G72" s="75">
        <f t="shared" si="21"/>
        <v>0</v>
      </c>
      <c r="H72" s="49" t="e">
        <f>$I$17</f>
        <v>#N/A</v>
      </c>
      <c r="I72" s="77" t="e">
        <f t="shared" si="22"/>
        <v>#N/A</v>
      </c>
    </row>
    <row r="73" spans="1:9" ht="16" customHeight="1" x14ac:dyDescent="0.2">
      <c r="A73" s="32">
        <f t="shared" si="23"/>
        <v>40</v>
      </c>
      <c r="B73" s="56" t="e">
        <f>IF((G73/G$84)&lt;0,0,G73/G$84)</f>
        <v>#DIV/0!</v>
      </c>
      <c r="C73" s="33"/>
      <c r="D73" s="36">
        <v>0</v>
      </c>
      <c r="E73" s="34"/>
      <c r="F73" s="35">
        <v>0</v>
      </c>
      <c r="G73" s="75">
        <f t="shared" si="21"/>
        <v>0</v>
      </c>
      <c r="H73" s="49" t="e">
        <f>$I$17</f>
        <v>#N/A</v>
      </c>
      <c r="I73" s="77" t="e">
        <f t="shared" si="22"/>
        <v>#N/A</v>
      </c>
    </row>
    <row r="74" spans="1:9" ht="16" customHeight="1" x14ac:dyDescent="0.2">
      <c r="A74" s="32">
        <f t="shared" si="23"/>
        <v>41</v>
      </c>
      <c r="B74" s="56" t="e">
        <f>IF((G74/G$84)&lt;0,0,G74/G$84)</f>
        <v>#DIV/0!</v>
      </c>
      <c r="C74" s="33"/>
      <c r="D74" s="36">
        <v>0</v>
      </c>
      <c r="E74" s="34"/>
      <c r="F74" s="35">
        <v>0</v>
      </c>
      <c r="G74" s="75">
        <f t="shared" ref="G74" si="24">D74*F74</f>
        <v>0</v>
      </c>
      <c r="H74" s="49" t="e">
        <f>$I$17</f>
        <v>#N/A</v>
      </c>
      <c r="I74" s="77" t="e">
        <f t="shared" ref="I74" si="25">G74*H74</f>
        <v>#N/A</v>
      </c>
    </row>
    <row r="75" spans="1:9" ht="16" customHeight="1" x14ac:dyDescent="0.2">
      <c r="A75" s="32"/>
      <c r="B75" s="57" t="e">
        <f>SUM(B70:B74)</f>
        <v>#DIV/0!</v>
      </c>
      <c r="C75" s="38" t="s">
        <v>34</v>
      </c>
      <c r="D75" s="33"/>
      <c r="E75" s="38"/>
      <c r="F75" s="38"/>
      <c r="G75" s="76">
        <f>SUM(G70:G74)</f>
        <v>0</v>
      </c>
      <c r="H75" s="51" t="e">
        <f>I17</f>
        <v>#N/A</v>
      </c>
      <c r="I75" s="89" t="e">
        <f>SUM(I70:I74)</f>
        <v>#N/A</v>
      </c>
    </row>
    <row r="76" spans="1:9" ht="16" customHeight="1" x14ac:dyDescent="0.2">
      <c r="A76" s="32"/>
      <c r="B76" s="59"/>
      <c r="C76" s="47"/>
      <c r="D76" s="47"/>
      <c r="E76" s="47"/>
      <c r="F76" s="47"/>
      <c r="G76" s="46"/>
      <c r="H76" s="41"/>
      <c r="I76" s="46"/>
    </row>
    <row r="77" spans="1:9" ht="16" customHeight="1" x14ac:dyDescent="0.2">
      <c r="A77" s="32"/>
      <c r="B77" s="59"/>
      <c r="C77" s="110" t="s">
        <v>37</v>
      </c>
      <c r="D77" s="110"/>
      <c r="E77" s="110"/>
      <c r="F77" s="110"/>
      <c r="G77" s="110"/>
      <c r="H77" s="110"/>
      <c r="I77" s="110"/>
    </row>
    <row r="78" spans="1:9" ht="16" customHeight="1" x14ac:dyDescent="0.2">
      <c r="A78" s="32">
        <f>A74+1</f>
        <v>42</v>
      </c>
      <c r="B78" s="56" t="e">
        <f>IF((G78/G$84)&lt;0,0,G78/G$84)</f>
        <v>#DIV/0!</v>
      </c>
      <c r="C78" s="33"/>
      <c r="D78" s="36">
        <v>0</v>
      </c>
      <c r="E78" s="36"/>
      <c r="F78" s="37">
        <v>0</v>
      </c>
      <c r="G78" s="81">
        <f t="shared" ref="G78:G81" si="26">D78*F78</f>
        <v>0</v>
      </c>
      <c r="H78" s="49">
        <v>0</v>
      </c>
      <c r="I78" s="79">
        <f>G78*H78</f>
        <v>0</v>
      </c>
    </row>
    <row r="79" spans="1:9" ht="16" customHeight="1" x14ac:dyDescent="0.2">
      <c r="A79" s="32">
        <f>A78+1</f>
        <v>43</v>
      </c>
      <c r="B79" s="56" t="e">
        <f>IF((G79/G$84)&lt;0,0,G79/G$84)</f>
        <v>#DIV/0!</v>
      </c>
      <c r="C79" s="33"/>
      <c r="D79" s="36">
        <v>0</v>
      </c>
      <c r="E79" s="34"/>
      <c r="F79" s="35">
        <v>0</v>
      </c>
      <c r="G79" s="81">
        <f t="shared" si="26"/>
        <v>0</v>
      </c>
      <c r="H79" s="49">
        <v>0</v>
      </c>
      <c r="I79" s="84">
        <f t="shared" ref="I79:I81" si="27">G79*H79</f>
        <v>0</v>
      </c>
    </row>
    <row r="80" spans="1:9" ht="16" customHeight="1" x14ac:dyDescent="0.2">
      <c r="A80" s="32">
        <f t="shared" ref="A80:A81" si="28">A79+1</f>
        <v>44</v>
      </c>
      <c r="B80" s="56" t="e">
        <f>IF((G80/G$84)&lt;0,0,G80/G$84)</f>
        <v>#DIV/0!</v>
      </c>
      <c r="C80" s="33"/>
      <c r="D80" s="36">
        <v>0</v>
      </c>
      <c r="E80" s="34"/>
      <c r="F80" s="35">
        <v>0</v>
      </c>
      <c r="G80" s="81">
        <f t="shared" si="26"/>
        <v>0</v>
      </c>
      <c r="H80" s="49">
        <v>0</v>
      </c>
      <c r="I80" s="84">
        <f t="shared" si="27"/>
        <v>0</v>
      </c>
    </row>
    <row r="81" spans="1:9" ht="16" customHeight="1" x14ac:dyDescent="0.2">
      <c r="A81" s="32">
        <f t="shared" si="28"/>
        <v>45</v>
      </c>
      <c r="B81" s="56" t="e">
        <f>IF((G81/G$84)&lt;0,0,G81/G$84)</f>
        <v>#DIV/0!</v>
      </c>
      <c r="C81" s="33"/>
      <c r="D81" s="36">
        <v>0</v>
      </c>
      <c r="E81" s="34"/>
      <c r="F81" s="35">
        <v>0</v>
      </c>
      <c r="G81" s="81">
        <f t="shared" si="26"/>
        <v>0</v>
      </c>
      <c r="H81" s="49">
        <v>0</v>
      </c>
      <c r="I81" s="84">
        <f t="shared" si="27"/>
        <v>0</v>
      </c>
    </row>
    <row r="82" spans="1:9" ht="16" customHeight="1" x14ac:dyDescent="0.2">
      <c r="B82" s="57" t="e">
        <f>SUM(B78:B81)</f>
        <v>#DIV/0!</v>
      </c>
      <c r="C82" s="38" t="s">
        <v>224</v>
      </c>
      <c r="D82" s="33"/>
      <c r="E82" s="38"/>
      <c r="F82" s="38"/>
      <c r="G82" s="82">
        <f>SUM(G78:G81)</f>
        <v>0</v>
      </c>
      <c r="H82" s="49">
        <v>0</v>
      </c>
      <c r="I82" s="69">
        <f>SUM(I78:I81)</f>
        <v>0</v>
      </c>
    </row>
    <row r="83" spans="1:9" ht="16" customHeight="1" x14ac:dyDescent="0.2">
      <c r="B83" s="1"/>
      <c r="G83" s="83"/>
      <c r="H83" s="1"/>
      <c r="I83" s="83"/>
    </row>
    <row r="84" spans="1:9" ht="16" customHeight="1" x14ac:dyDescent="0.2">
      <c r="B84" s="57" t="e">
        <f>B51+B59+B67+B75+B82</f>
        <v>#DIV/0!</v>
      </c>
      <c r="C84" s="118" t="s">
        <v>8</v>
      </c>
      <c r="D84" s="118"/>
      <c r="E84" s="118"/>
      <c r="F84" s="118"/>
      <c r="G84" s="79">
        <f>G85+G82</f>
        <v>0</v>
      </c>
      <c r="H84" s="1"/>
      <c r="I84" s="85"/>
    </row>
    <row r="85" spans="1:9" ht="16" customHeight="1" x14ac:dyDescent="0.2">
      <c r="B85" s="1"/>
      <c r="C85" s="119" t="s">
        <v>173</v>
      </c>
      <c r="D85" s="119"/>
      <c r="E85" s="119"/>
      <c r="F85" s="119"/>
      <c r="G85" s="76">
        <f>G51+G59+G67+G75</f>
        <v>0</v>
      </c>
      <c r="H85" s="51" t="e">
        <f>$I$17</f>
        <v>#N/A</v>
      </c>
      <c r="I85" s="80" t="e">
        <f>I51+I59+I67+I75</f>
        <v>#N/A</v>
      </c>
    </row>
    <row r="86" spans="1:9" ht="16" customHeight="1" x14ac:dyDescent="0.2">
      <c r="C86" s="47"/>
      <c r="D86" s="47"/>
      <c r="E86" s="47"/>
      <c r="F86" s="47"/>
      <c r="G86" s="52"/>
      <c r="H86" s="53"/>
      <c r="I86" s="52"/>
    </row>
    <row r="87" spans="1:9" ht="16" customHeight="1" x14ac:dyDescent="0.2">
      <c r="C87" s="47"/>
      <c r="D87" s="47"/>
      <c r="E87" s="47"/>
      <c r="F87" s="47"/>
      <c r="G87" s="52"/>
      <c r="H87" s="53"/>
      <c r="I87" s="52"/>
    </row>
    <row r="88" spans="1:9" ht="16" customHeight="1" x14ac:dyDescent="0.2">
      <c r="C88" s="120" t="s">
        <v>201</v>
      </c>
      <c r="D88" s="120"/>
      <c r="E88" s="120"/>
      <c r="F88" s="120"/>
      <c r="G88" s="86">
        <v>0</v>
      </c>
      <c r="H88" s="53"/>
      <c r="I88" s="60"/>
    </row>
    <row r="89" spans="1:9" ht="16" customHeight="1" x14ac:dyDescent="0.2">
      <c r="C89" s="121" t="s">
        <v>31</v>
      </c>
      <c r="D89" s="121"/>
      <c r="E89" s="121"/>
      <c r="F89" s="121"/>
      <c r="G89" s="88">
        <f>G85-G88</f>
        <v>0</v>
      </c>
      <c r="H89" s="51" t="e">
        <f>$I$17</f>
        <v>#N/A</v>
      </c>
      <c r="I89" s="80" t="e">
        <f>G89*H89</f>
        <v>#N/A</v>
      </c>
    </row>
    <row r="90" spans="1:9" ht="16" customHeight="1" x14ac:dyDescent="0.2">
      <c r="C90" s="47"/>
      <c r="D90" s="47"/>
      <c r="E90" s="47"/>
      <c r="F90" s="47"/>
      <c r="G90" s="46"/>
      <c r="I90" s="46"/>
    </row>
    <row r="91" spans="1:9" ht="16" customHeight="1" x14ac:dyDescent="0.2">
      <c r="H91" s="48"/>
    </row>
    <row r="92" spans="1:9" x14ac:dyDescent="0.2">
      <c r="C92" s="112" t="s">
        <v>264</v>
      </c>
      <c r="D92" s="113"/>
      <c r="E92" s="113"/>
      <c r="F92" s="113"/>
      <c r="G92" s="113"/>
      <c r="H92" s="113"/>
      <c r="I92" s="114"/>
    </row>
    <row r="93" spans="1:9" ht="22" customHeight="1" x14ac:dyDescent="0.2">
      <c r="C93" s="115"/>
      <c r="D93" s="116"/>
      <c r="E93" s="116"/>
      <c r="F93" s="116"/>
      <c r="G93" s="116"/>
      <c r="H93" s="116"/>
      <c r="I93" s="117"/>
    </row>
  </sheetData>
  <sheetProtection algorithmName="SHA-512" hashValue="bCmOgeb1BgWGEYzZEGePEvpsH9C2Prx4+oH2LlYHR7hnSViEjmC1hCSCQdEUF6nyC13ZIlR1pZCDPSavZB+wiQ==" saltValue="Ib1PdRSgmnkXweFGpbupIw==" spinCount="100000" sheet="1" insertRows="0" deleteRows="0"/>
  <mergeCells count="24">
    <mergeCell ref="C92:I93"/>
    <mergeCell ref="C21:I21"/>
    <mergeCell ref="C53:I53"/>
    <mergeCell ref="C69:I69"/>
    <mergeCell ref="C84:F84"/>
    <mergeCell ref="C85:F85"/>
    <mergeCell ref="C88:F88"/>
    <mergeCell ref="C89:F89"/>
    <mergeCell ref="C77:I77"/>
    <mergeCell ref="F17:H17"/>
    <mergeCell ref="B13:E13"/>
    <mergeCell ref="B14:E14"/>
    <mergeCell ref="C61:I61"/>
    <mergeCell ref="A7:I7"/>
    <mergeCell ref="B9:E9"/>
    <mergeCell ref="B10:E10"/>
    <mergeCell ref="B12:E12"/>
    <mergeCell ref="B11:E11"/>
    <mergeCell ref="A1:B6"/>
    <mergeCell ref="C2:I2"/>
    <mergeCell ref="C3:I3"/>
    <mergeCell ref="C4:I4"/>
    <mergeCell ref="C5:I5"/>
    <mergeCell ref="C6:H6"/>
  </mergeCells>
  <phoneticPr fontId="4" type="noConversion"/>
  <printOptions horizontalCentered="1"/>
  <pageMargins left="0" right="0" top="0.75" bottom="0.75" header="0.25" footer="0.25"/>
  <pageSetup scale="46"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2CF9F4E-D96B-D047-8D06-E4858A68B18C}">
          <x14:formula1>
            <xm:f>Unit!$B$2:$B$16</xm:f>
          </x14:formula1>
          <xm:sqref>E54:E58 E78:E81 E70:E74 E22:E47 E62:E66</xm:sqref>
        </x14:dataValidation>
        <x14:dataValidation type="list" allowBlank="1" showInputMessage="1" showErrorMessage="1" xr:uid="{4717A473-ACE0-3445-8339-4171BF03F7DE}">
          <x14:formula1>
            <xm:f>'Cost Classification'!$B$25:$B$121</xm:f>
          </x14:formula1>
          <xm:sqref>C48 E48:F48</xm:sqref>
        </x14:dataValidation>
        <x14:dataValidation type="list" allowBlank="1" showInputMessage="1" showErrorMessage="1" xr:uid="{7EA8CC18-9770-FA4F-AA00-CD69164C267E}">
          <x14:formula1>
            <xm:f>'Cost Classification'!$B$6:$B$121</xm:f>
          </x14:formula1>
          <xm:sqref>C22:C38 C40:C47 C39</xm:sqref>
        </x14:dataValidation>
        <x14:dataValidation type="list" allowBlank="1" showInputMessage="1" showErrorMessage="1" xr:uid="{35C921A3-30BF-EC49-9A2D-8E94223C35F4}">
          <x14:formula1>
            <xm:f>'Cost Classification'!$B$172:$B$191</xm:f>
          </x14:formula1>
          <xm:sqref>C78 C79 C81 C80</xm:sqref>
        </x14:dataValidation>
        <x14:dataValidation type="list" allowBlank="1" showInputMessage="1" showErrorMessage="1" xr:uid="{1ABB3A79-066F-844E-973B-956099A43FD3}">
          <x14:formula1>
            <xm:f>'Project Type'!$B$4:$B$26</xm:f>
          </x14:formula1>
          <xm:sqref>F17:H17</xm:sqref>
        </x14:dataValidation>
        <x14:dataValidation type="list" allowBlank="1" showInputMessage="1" showErrorMessage="1" xr:uid="{B95664D5-9C53-2C42-B272-10ECF73ADBDA}">
          <x14:formula1>
            <xm:f>'Cost Classification'!$B$153:$B$168</xm:f>
          </x14:formula1>
          <xm:sqref>C70 C72:C74 C71</xm:sqref>
        </x14:dataValidation>
        <x14:dataValidation type="list" allowBlank="1" showInputMessage="1" showErrorMessage="1" xr:uid="{85AD84D2-8532-D343-BD57-D5311EB98C4A}">
          <x14:formula1>
            <xm:f>'Cost Classification'!$B$129:$B$149</xm:f>
          </x14:formula1>
          <xm:sqref>C54 C63:C66 C55:C58 C62</xm:sqref>
        </x14:dataValidation>
      </x14:dataValidations>
    </ext>
    <ext xmlns:mx="http://schemas.microsoft.com/office/mac/excel/2008/main" uri="{64002731-A6B0-56B0-2670-7721B7C09600}">
      <mx:PLV Mode="0" OnePage="0" WScale="100"/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ABEE-E23C-D446-8434-1316CBB4FC7C}">
  <dimension ref="B1:C26"/>
  <sheetViews>
    <sheetView zoomScaleNormal="100" workbookViewId="0">
      <selection activeCell="G24" sqref="G24"/>
    </sheetView>
  </sheetViews>
  <sheetFormatPr baseColWidth="10" defaultRowHeight="16" x14ac:dyDescent="0.2"/>
  <cols>
    <col min="2" max="2" width="56.1640625" customWidth="1"/>
    <col min="3" max="3" width="14" customWidth="1"/>
  </cols>
  <sheetData>
    <row r="1" spans="2:3" x14ac:dyDescent="0.2">
      <c r="B1" s="97" t="s">
        <v>267</v>
      </c>
      <c r="C1" s="98">
        <v>45400</v>
      </c>
    </row>
    <row r="3" spans="2:3" ht="18" x14ac:dyDescent="0.2">
      <c r="B3" s="65" t="s">
        <v>181</v>
      </c>
      <c r="C3" s="65" t="s">
        <v>182</v>
      </c>
    </row>
    <row r="4" spans="2:3" ht="20" customHeight="1" x14ac:dyDescent="0.2">
      <c r="B4" s="66"/>
      <c r="C4" s="67"/>
    </row>
    <row r="5" spans="2:3" ht="20" customHeight="1" x14ac:dyDescent="0.2">
      <c r="B5" s="66" t="s">
        <v>99</v>
      </c>
      <c r="C5" s="67">
        <v>0.5</v>
      </c>
    </row>
    <row r="6" spans="2:3" ht="20" customHeight="1" x14ac:dyDescent="0.2">
      <c r="B6" s="66" t="s">
        <v>207</v>
      </c>
      <c r="C6" s="67">
        <v>0.6</v>
      </c>
    </row>
    <row r="7" spans="2:3" ht="20" customHeight="1" x14ac:dyDescent="0.2">
      <c r="B7" s="66" t="s">
        <v>206</v>
      </c>
      <c r="C7" s="67">
        <v>0.8</v>
      </c>
    </row>
    <row r="8" spans="2:3" ht="20" customHeight="1" x14ac:dyDescent="0.2">
      <c r="B8" s="66" t="s">
        <v>205</v>
      </c>
      <c r="C8" s="67">
        <v>0.75</v>
      </c>
    </row>
    <row r="9" spans="2:3" ht="20" customHeight="1" x14ac:dyDescent="0.2">
      <c r="B9" s="66" t="s">
        <v>60</v>
      </c>
      <c r="C9" s="67">
        <v>0.6</v>
      </c>
    </row>
    <row r="10" spans="2:3" ht="20" customHeight="1" x14ac:dyDescent="0.2">
      <c r="B10" s="66" t="s">
        <v>241</v>
      </c>
      <c r="C10" s="67">
        <v>0.6</v>
      </c>
    </row>
    <row r="11" spans="2:3" ht="20" customHeight="1" x14ac:dyDescent="0.2">
      <c r="B11" s="66" t="s">
        <v>242</v>
      </c>
      <c r="C11" s="67">
        <v>0.6</v>
      </c>
    </row>
    <row r="12" spans="2:3" ht="20" customHeight="1" x14ac:dyDescent="0.2">
      <c r="B12" s="66" t="s">
        <v>61</v>
      </c>
      <c r="C12" s="67">
        <v>0.75</v>
      </c>
    </row>
    <row r="13" spans="2:3" ht="20" customHeight="1" x14ac:dyDescent="0.2">
      <c r="B13" s="66" t="s">
        <v>246</v>
      </c>
      <c r="C13" s="67">
        <v>0.6</v>
      </c>
    </row>
    <row r="14" spans="2:3" ht="20" customHeight="1" x14ac:dyDescent="0.2">
      <c r="B14" s="66" t="s">
        <v>15</v>
      </c>
      <c r="C14" s="67">
        <v>0.4</v>
      </c>
    </row>
    <row r="15" spans="2:3" ht="20" customHeight="1" x14ac:dyDescent="0.2">
      <c r="B15" s="66" t="s">
        <v>14</v>
      </c>
      <c r="C15" s="67">
        <v>0.6</v>
      </c>
    </row>
    <row r="16" spans="2:3" ht="20" customHeight="1" x14ac:dyDescent="0.2">
      <c r="B16" s="66" t="s">
        <v>204</v>
      </c>
      <c r="C16" s="67">
        <v>0.45</v>
      </c>
    </row>
    <row r="17" spans="2:3" ht="20" customHeight="1" x14ac:dyDescent="0.2">
      <c r="B17" s="66" t="s">
        <v>245</v>
      </c>
      <c r="C17" s="67">
        <v>0.6</v>
      </c>
    </row>
    <row r="18" spans="2:3" ht="20" customHeight="1" x14ac:dyDescent="0.2">
      <c r="B18" s="66" t="s">
        <v>247</v>
      </c>
      <c r="C18" s="67">
        <v>0.75</v>
      </c>
    </row>
    <row r="19" spans="2:3" ht="20" customHeight="1" x14ac:dyDescent="0.2">
      <c r="B19" s="66" t="s">
        <v>263</v>
      </c>
      <c r="C19" s="67">
        <v>0.5</v>
      </c>
    </row>
    <row r="20" spans="2:3" ht="20" customHeight="1" x14ac:dyDescent="0.2">
      <c r="B20" s="66" t="s">
        <v>243</v>
      </c>
      <c r="C20" s="67">
        <v>0.6</v>
      </c>
    </row>
    <row r="21" spans="2:3" ht="20" customHeight="1" x14ac:dyDescent="0.2">
      <c r="B21" s="66" t="s">
        <v>244</v>
      </c>
      <c r="C21" s="67">
        <v>0.75</v>
      </c>
    </row>
    <row r="22" spans="2:3" ht="20" customHeight="1" x14ac:dyDescent="0.2">
      <c r="B22" s="66" t="s">
        <v>208</v>
      </c>
      <c r="C22" s="67">
        <v>0.75</v>
      </c>
    </row>
    <row r="23" spans="2:3" ht="20" customHeight="1" x14ac:dyDescent="0.2">
      <c r="B23" s="93" t="s">
        <v>248</v>
      </c>
      <c r="C23" s="94">
        <v>1</v>
      </c>
    </row>
    <row r="24" spans="2:3" ht="18" x14ac:dyDescent="0.2">
      <c r="B24" s="93" t="s">
        <v>249</v>
      </c>
      <c r="C24" s="67">
        <v>0.75</v>
      </c>
    </row>
    <row r="25" spans="2:3" ht="18" x14ac:dyDescent="0.2">
      <c r="B25" s="93" t="s">
        <v>251</v>
      </c>
      <c r="C25" s="67">
        <v>0.6</v>
      </c>
    </row>
    <row r="26" spans="2:3" ht="18" x14ac:dyDescent="0.2">
      <c r="B26" s="93" t="s">
        <v>250</v>
      </c>
      <c r="C26" s="67">
        <v>0.5</v>
      </c>
    </row>
  </sheetData>
  <sheetProtection algorithmName="SHA-512" hashValue="v3FglEQXirMstEijvmtYRMXmGjQtN/UsWZAQUW4Ub5vTSwAzRjCVINSidGJiaoL33GYPddHTpyX9WQNeWnA+Cw==" saltValue="eKo9Tbon6RV1oFeG9u5qgQ==" spinCount="100000" sheet="1" insertRows="0"/>
  <sortState xmlns:xlrd2="http://schemas.microsoft.com/office/spreadsheetml/2017/richdata2" ref="B5:C22">
    <sortCondition ref="B5:B22"/>
  </sortState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1"/>
  <sheetViews>
    <sheetView workbookViewId="0">
      <selection activeCell="H113" sqref="H113"/>
    </sheetView>
  </sheetViews>
  <sheetFormatPr baseColWidth="10" defaultRowHeight="16" x14ac:dyDescent="0.2"/>
  <cols>
    <col min="1" max="1" width="4.6640625" style="1" customWidth="1"/>
    <col min="2" max="2" width="59.6640625" style="1" customWidth="1"/>
    <col min="3" max="3" width="10.83203125" style="1"/>
    <col min="4" max="4" width="5.33203125" style="1" customWidth="1"/>
    <col min="5" max="16384" width="10.83203125" style="1"/>
  </cols>
  <sheetData>
    <row r="1" spans="1:2" x14ac:dyDescent="0.2">
      <c r="B1" s="2" t="s">
        <v>5</v>
      </c>
    </row>
    <row r="2" spans="1:2" x14ac:dyDescent="0.2">
      <c r="B2" s="12">
        <v>45400</v>
      </c>
    </row>
    <row r="3" spans="1:2" ht="17" thickBot="1" x14ac:dyDescent="0.25">
      <c r="B3" s="10" t="s">
        <v>4</v>
      </c>
    </row>
    <row r="4" spans="1:2" ht="17" thickBot="1" x14ac:dyDescent="0.25">
      <c r="B4" s="11"/>
    </row>
    <row r="5" spans="1:2" x14ac:dyDescent="0.2">
      <c r="B5" s="4" t="s">
        <v>1</v>
      </c>
    </row>
    <row r="6" spans="1:2" x14ac:dyDescent="0.2">
      <c r="A6" s="1" t="s">
        <v>51</v>
      </c>
      <c r="B6" s="6"/>
    </row>
    <row r="7" spans="1:2" x14ac:dyDescent="0.2">
      <c r="A7" s="1" t="s">
        <v>51</v>
      </c>
      <c r="B7" s="6" t="s">
        <v>143</v>
      </c>
    </row>
    <row r="8" spans="1:2" x14ac:dyDescent="0.2">
      <c r="A8" s="1" t="s">
        <v>51</v>
      </c>
      <c r="B8" s="6" t="s">
        <v>90</v>
      </c>
    </row>
    <row r="9" spans="1:2" x14ac:dyDescent="0.2">
      <c r="A9" s="1" t="s">
        <v>51</v>
      </c>
      <c r="B9" s="3" t="s">
        <v>56</v>
      </c>
    </row>
    <row r="10" spans="1:2" x14ac:dyDescent="0.2">
      <c r="A10" s="1" t="s">
        <v>51</v>
      </c>
      <c r="B10" s="3" t="s">
        <v>238</v>
      </c>
    </row>
    <row r="11" spans="1:2" x14ac:dyDescent="0.2">
      <c r="A11" s="1" t="s">
        <v>51</v>
      </c>
      <c r="B11" s="3" t="s">
        <v>239</v>
      </c>
    </row>
    <row r="12" spans="1:2" x14ac:dyDescent="0.2">
      <c r="A12" s="1" t="s">
        <v>51</v>
      </c>
      <c r="B12" s="3" t="s">
        <v>145</v>
      </c>
    </row>
    <row r="13" spans="1:2" x14ac:dyDescent="0.2">
      <c r="A13" s="1" t="s">
        <v>51</v>
      </c>
      <c r="B13" s="3" t="s">
        <v>152</v>
      </c>
    </row>
    <row r="14" spans="1:2" x14ac:dyDescent="0.2">
      <c r="A14" s="1" t="s">
        <v>51</v>
      </c>
      <c r="B14" s="3" t="s">
        <v>146</v>
      </c>
    </row>
    <row r="15" spans="1:2" x14ac:dyDescent="0.2">
      <c r="A15" s="1" t="s">
        <v>51</v>
      </c>
      <c r="B15" s="3" t="s">
        <v>102</v>
      </c>
    </row>
    <row r="16" spans="1:2" x14ac:dyDescent="0.2">
      <c r="A16" s="1" t="s">
        <v>51</v>
      </c>
      <c r="B16" s="3" t="s">
        <v>103</v>
      </c>
    </row>
    <row r="17" spans="1:2" x14ac:dyDescent="0.2">
      <c r="A17" s="1" t="s">
        <v>51</v>
      </c>
      <c r="B17" s="3" t="s">
        <v>78</v>
      </c>
    </row>
    <row r="18" spans="1:2" x14ac:dyDescent="0.2">
      <c r="A18" s="1" t="s">
        <v>51</v>
      </c>
      <c r="B18" s="3" t="s">
        <v>83</v>
      </c>
    </row>
    <row r="19" spans="1:2" x14ac:dyDescent="0.2">
      <c r="A19" s="1" t="s">
        <v>51</v>
      </c>
      <c r="B19" s="3" t="s">
        <v>89</v>
      </c>
    </row>
    <row r="20" spans="1:2" x14ac:dyDescent="0.2">
      <c r="A20" s="1" t="s">
        <v>51</v>
      </c>
      <c r="B20" s="3" t="s">
        <v>171</v>
      </c>
    </row>
    <row r="21" spans="1:2" x14ac:dyDescent="0.2">
      <c r="A21" s="1" t="s">
        <v>51</v>
      </c>
      <c r="B21" s="3" t="s">
        <v>163</v>
      </c>
    </row>
    <row r="22" spans="1:2" x14ac:dyDescent="0.2">
      <c r="A22" s="1" t="s">
        <v>51</v>
      </c>
      <c r="B22" s="3" t="s">
        <v>20</v>
      </c>
    </row>
    <row r="23" spans="1:2" x14ac:dyDescent="0.2">
      <c r="A23" s="1" t="s">
        <v>51</v>
      </c>
      <c r="B23" s="3" t="s">
        <v>212</v>
      </c>
    </row>
    <row r="24" spans="1:2" x14ac:dyDescent="0.2">
      <c r="A24" s="1" t="s">
        <v>51</v>
      </c>
      <c r="B24" s="3" t="s">
        <v>120</v>
      </c>
    </row>
    <row r="25" spans="1:2" x14ac:dyDescent="0.2">
      <c r="A25" s="1" t="s">
        <v>51</v>
      </c>
      <c r="B25" s="3" t="s">
        <v>54</v>
      </c>
    </row>
    <row r="26" spans="1:2" x14ac:dyDescent="0.2">
      <c r="A26" s="1" t="s">
        <v>51</v>
      </c>
      <c r="B26" s="3" t="s">
        <v>116</v>
      </c>
    </row>
    <row r="27" spans="1:2" x14ac:dyDescent="0.2">
      <c r="A27" s="1" t="s">
        <v>51</v>
      </c>
      <c r="B27" s="3" t="s">
        <v>118</v>
      </c>
    </row>
    <row r="28" spans="1:2" x14ac:dyDescent="0.2">
      <c r="A28" s="1" t="s">
        <v>51</v>
      </c>
      <c r="B28" s="3" t="s">
        <v>22</v>
      </c>
    </row>
    <row r="29" spans="1:2" x14ac:dyDescent="0.2">
      <c r="A29" s="1" t="s">
        <v>51</v>
      </c>
      <c r="B29" s="3" t="s">
        <v>80</v>
      </c>
    </row>
    <row r="30" spans="1:2" x14ac:dyDescent="0.2">
      <c r="A30" s="1" t="s">
        <v>51</v>
      </c>
      <c r="B30" s="3" t="s">
        <v>150</v>
      </c>
    </row>
    <row r="31" spans="1:2" x14ac:dyDescent="0.2">
      <c r="A31" s="1" t="s">
        <v>51</v>
      </c>
      <c r="B31" s="3" t="s">
        <v>23</v>
      </c>
    </row>
    <row r="32" spans="1:2" x14ac:dyDescent="0.2">
      <c r="A32" s="1" t="s">
        <v>51</v>
      </c>
      <c r="B32" s="3" t="s">
        <v>104</v>
      </c>
    </row>
    <row r="33" spans="1:2" x14ac:dyDescent="0.2">
      <c r="A33" s="1" t="s">
        <v>51</v>
      </c>
      <c r="B33" s="3" t="s">
        <v>81</v>
      </c>
    </row>
    <row r="34" spans="1:2" x14ac:dyDescent="0.2">
      <c r="A34" s="1" t="s">
        <v>51</v>
      </c>
      <c r="B34" s="3" t="s">
        <v>164</v>
      </c>
    </row>
    <row r="35" spans="1:2" x14ac:dyDescent="0.2">
      <c r="A35" s="1" t="s">
        <v>51</v>
      </c>
      <c r="B35" s="3" t="s">
        <v>19</v>
      </c>
    </row>
    <row r="36" spans="1:2" x14ac:dyDescent="0.2">
      <c r="A36" s="1" t="s">
        <v>51</v>
      </c>
      <c r="B36" s="3" t="s">
        <v>25</v>
      </c>
    </row>
    <row r="37" spans="1:2" x14ac:dyDescent="0.2">
      <c r="A37" s="1" t="s">
        <v>51</v>
      </c>
      <c r="B37" s="3" t="s">
        <v>75</v>
      </c>
    </row>
    <row r="38" spans="1:2" x14ac:dyDescent="0.2">
      <c r="A38" s="1" t="s">
        <v>51</v>
      </c>
      <c r="B38" s="3" t="s">
        <v>77</v>
      </c>
    </row>
    <row r="39" spans="1:2" x14ac:dyDescent="0.2">
      <c r="A39" s="1" t="s">
        <v>51</v>
      </c>
      <c r="B39" s="3" t="s">
        <v>87</v>
      </c>
    </row>
    <row r="40" spans="1:2" x14ac:dyDescent="0.2">
      <c r="A40" s="1" t="s">
        <v>51</v>
      </c>
      <c r="B40" s="3" t="s">
        <v>142</v>
      </c>
    </row>
    <row r="41" spans="1:2" x14ac:dyDescent="0.2">
      <c r="A41" s="1" t="s">
        <v>51</v>
      </c>
      <c r="B41" s="3" t="s">
        <v>119</v>
      </c>
    </row>
    <row r="42" spans="1:2" x14ac:dyDescent="0.2">
      <c r="A42" s="1" t="s">
        <v>51</v>
      </c>
      <c r="B42" s="3" t="s">
        <v>211</v>
      </c>
    </row>
    <row r="43" spans="1:2" x14ac:dyDescent="0.2">
      <c r="A43" s="1" t="s">
        <v>51</v>
      </c>
      <c r="B43" s="3" t="s">
        <v>84</v>
      </c>
    </row>
    <row r="44" spans="1:2" x14ac:dyDescent="0.2">
      <c r="A44" s="1" t="s">
        <v>51</v>
      </c>
      <c r="B44" s="3" t="s">
        <v>117</v>
      </c>
    </row>
    <row r="45" spans="1:2" x14ac:dyDescent="0.2">
      <c r="A45" s="1" t="s">
        <v>51</v>
      </c>
      <c r="B45" s="6" t="s">
        <v>214</v>
      </c>
    </row>
    <row r="46" spans="1:2" x14ac:dyDescent="0.2">
      <c r="A46" s="1" t="s">
        <v>51</v>
      </c>
      <c r="B46" s="3" t="s">
        <v>147</v>
      </c>
    </row>
    <row r="47" spans="1:2" x14ac:dyDescent="0.2">
      <c r="A47" s="1" t="s">
        <v>51</v>
      </c>
      <c r="B47" s="3" t="s">
        <v>105</v>
      </c>
    </row>
    <row r="48" spans="1:2" x14ac:dyDescent="0.2">
      <c r="A48" s="1" t="s">
        <v>51</v>
      </c>
      <c r="B48" s="3" t="s">
        <v>216</v>
      </c>
    </row>
    <row r="49" spans="1:2" x14ac:dyDescent="0.2">
      <c r="A49" s="1" t="s">
        <v>51</v>
      </c>
      <c r="B49" s="6" t="s">
        <v>215</v>
      </c>
    </row>
    <row r="50" spans="1:2" x14ac:dyDescent="0.2">
      <c r="A50" s="1" t="s">
        <v>51</v>
      </c>
      <c r="B50" s="3" t="s">
        <v>106</v>
      </c>
    </row>
    <row r="51" spans="1:2" x14ac:dyDescent="0.2">
      <c r="A51" s="1" t="s">
        <v>51</v>
      </c>
      <c r="B51" s="3" t="s">
        <v>73</v>
      </c>
    </row>
    <row r="52" spans="1:2" x14ac:dyDescent="0.2">
      <c r="A52" s="1" t="s">
        <v>51</v>
      </c>
      <c r="B52" s="3" t="s">
        <v>92</v>
      </c>
    </row>
    <row r="53" spans="1:2" x14ac:dyDescent="0.2">
      <c r="A53" s="1" t="s">
        <v>51</v>
      </c>
      <c r="B53" s="3" t="s">
        <v>141</v>
      </c>
    </row>
    <row r="54" spans="1:2" x14ac:dyDescent="0.2">
      <c r="A54" s="1" t="s">
        <v>51</v>
      </c>
      <c r="B54" s="3" t="s">
        <v>149</v>
      </c>
    </row>
    <row r="55" spans="1:2" x14ac:dyDescent="0.2">
      <c r="A55" s="1" t="s">
        <v>51</v>
      </c>
      <c r="B55" s="3" t="s">
        <v>98</v>
      </c>
    </row>
    <row r="56" spans="1:2" x14ac:dyDescent="0.2">
      <c r="A56" s="1" t="s">
        <v>51</v>
      </c>
      <c r="B56" s="3" t="s">
        <v>156</v>
      </c>
    </row>
    <row r="57" spans="1:2" x14ac:dyDescent="0.2">
      <c r="A57" s="1" t="s">
        <v>51</v>
      </c>
      <c r="B57" s="3" t="s">
        <v>157</v>
      </c>
    </row>
    <row r="58" spans="1:2" x14ac:dyDescent="0.2">
      <c r="A58" s="1" t="s">
        <v>51</v>
      </c>
      <c r="B58" s="3" t="s">
        <v>93</v>
      </c>
    </row>
    <row r="59" spans="1:2" x14ac:dyDescent="0.2">
      <c r="A59" s="1" t="s">
        <v>51</v>
      </c>
      <c r="B59" s="3" t="s">
        <v>213</v>
      </c>
    </row>
    <row r="60" spans="1:2" x14ac:dyDescent="0.2">
      <c r="A60" s="1" t="s">
        <v>51</v>
      </c>
      <c r="B60" s="3" t="s">
        <v>144</v>
      </c>
    </row>
    <row r="61" spans="1:2" x14ac:dyDescent="0.2">
      <c r="A61" s="1" t="s">
        <v>51</v>
      </c>
      <c r="B61" s="3" t="s">
        <v>107</v>
      </c>
    </row>
    <row r="62" spans="1:2" x14ac:dyDescent="0.2">
      <c r="A62" s="1" t="s">
        <v>51</v>
      </c>
      <c r="B62" s="3" t="s">
        <v>21</v>
      </c>
    </row>
    <row r="63" spans="1:2" x14ac:dyDescent="0.2">
      <c r="A63" s="1" t="s">
        <v>51</v>
      </c>
      <c r="B63" s="3" t="s">
        <v>108</v>
      </c>
    </row>
    <row r="64" spans="1:2" x14ac:dyDescent="0.2">
      <c r="A64" s="1" t="s">
        <v>51</v>
      </c>
      <c r="B64" s="3" t="s">
        <v>72</v>
      </c>
    </row>
    <row r="65" spans="1:2" x14ac:dyDescent="0.2">
      <c r="A65" s="1" t="s">
        <v>51</v>
      </c>
      <c r="B65" s="3" t="s">
        <v>71</v>
      </c>
    </row>
    <row r="66" spans="1:2" x14ac:dyDescent="0.2">
      <c r="A66" s="1" t="s">
        <v>51</v>
      </c>
      <c r="B66" s="3" t="s">
        <v>70</v>
      </c>
    </row>
    <row r="67" spans="1:2" x14ac:dyDescent="0.2">
      <c r="A67" s="1" t="s">
        <v>51</v>
      </c>
      <c r="B67" s="3" t="s">
        <v>69</v>
      </c>
    </row>
    <row r="68" spans="1:2" x14ac:dyDescent="0.2">
      <c r="A68" s="1" t="s">
        <v>51</v>
      </c>
      <c r="B68" s="3" t="s">
        <v>165</v>
      </c>
    </row>
    <row r="69" spans="1:2" x14ac:dyDescent="0.2">
      <c r="A69" s="1" t="s">
        <v>51</v>
      </c>
      <c r="B69" s="3" t="s">
        <v>166</v>
      </c>
    </row>
    <row r="70" spans="1:2" x14ac:dyDescent="0.2">
      <c r="A70" s="1" t="s">
        <v>51</v>
      </c>
      <c r="B70" s="3" t="s">
        <v>85</v>
      </c>
    </row>
    <row r="71" spans="1:2" x14ac:dyDescent="0.2">
      <c r="A71" s="1" t="s">
        <v>51</v>
      </c>
      <c r="B71" s="3" t="s">
        <v>121</v>
      </c>
    </row>
    <row r="72" spans="1:2" x14ac:dyDescent="0.2">
      <c r="A72" s="1" t="s">
        <v>51</v>
      </c>
      <c r="B72" s="3" t="s">
        <v>115</v>
      </c>
    </row>
    <row r="73" spans="1:2" x14ac:dyDescent="0.2">
      <c r="A73" s="1" t="s">
        <v>51</v>
      </c>
      <c r="B73" s="3" t="s">
        <v>109</v>
      </c>
    </row>
    <row r="74" spans="1:2" x14ac:dyDescent="0.2">
      <c r="A74" s="1" t="s">
        <v>51</v>
      </c>
      <c r="B74" s="3" t="s">
        <v>151</v>
      </c>
    </row>
    <row r="75" spans="1:2" x14ac:dyDescent="0.2">
      <c r="A75" s="1" t="s">
        <v>51</v>
      </c>
      <c r="B75" s="3" t="s">
        <v>91</v>
      </c>
    </row>
    <row r="76" spans="1:2" x14ac:dyDescent="0.2">
      <c r="A76" s="1" t="s">
        <v>51</v>
      </c>
      <c r="B76" s="3" t="s">
        <v>88</v>
      </c>
    </row>
    <row r="77" spans="1:2" x14ac:dyDescent="0.2">
      <c r="A77" s="1" t="s">
        <v>51</v>
      </c>
      <c r="B77" s="3" t="s">
        <v>110</v>
      </c>
    </row>
    <row r="78" spans="1:2" x14ac:dyDescent="0.2">
      <c r="A78" s="1" t="s">
        <v>51</v>
      </c>
      <c r="B78" s="3" t="s">
        <v>58</v>
      </c>
    </row>
    <row r="79" spans="1:2" x14ac:dyDescent="0.2">
      <c r="A79" s="1" t="s">
        <v>51</v>
      </c>
      <c r="B79" s="3" t="s">
        <v>68</v>
      </c>
    </row>
    <row r="80" spans="1:2" x14ac:dyDescent="0.2">
      <c r="A80" s="1" t="s">
        <v>51</v>
      </c>
      <c r="B80" s="3" t="s">
        <v>79</v>
      </c>
    </row>
    <row r="81" spans="1:2" x14ac:dyDescent="0.2">
      <c r="A81" s="1" t="s">
        <v>51</v>
      </c>
      <c r="B81" s="3" t="s">
        <v>111</v>
      </c>
    </row>
    <row r="82" spans="1:2" x14ac:dyDescent="0.2">
      <c r="A82" s="1" t="s">
        <v>51</v>
      </c>
      <c r="B82" s="3" t="s">
        <v>112</v>
      </c>
    </row>
    <row r="83" spans="1:2" x14ac:dyDescent="0.2">
      <c r="A83" s="1" t="s">
        <v>51</v>
      </c>
      <c r="B83" s="3" t="s">
        <v>67</v>
      </c>
    </row>
    <row r="84" spans="1:2" x14ac:dyDescent="0.2">
      <c r="A84" s="1" t="s">
        <v>51</v>
      </c>
      <c r="B84" s="3" t="s">
        <v>209</v>
      </c>
    </row>
    <row r="85" spans="1:2" x14ac:dyDescent="0.2">
      <c r="A85" s="1" t="s">
        <v>51</v>
      </c>
      <c r="B85" s="3" t="s">
        <v>55</v>
      </c>
    </row>
    <row r="86" spans="1:2" x14ac:dyDescent="0.2">
      <c r="A86" s="1" t="s">
        <v>51</v>
      </c>
      <c r="B86" s="3" t="s">
        <v>210</v>
      </c>
    </row>
    <row r="87" spans="1:2" x14ac:dyDescent="0.2">
      <c r="A87" s="1" t="s">
        <v>51</v>
      </c>
      <c r="B87" s="3" t="s">
        <v>158</v>
      </c>
    </row>
    <row r="88" spans="1:2" x14ac:dyDescent="0.2">
      <c r="A88" s="1" t="s">
        <v>51</v>
      </c>
      <c r="B88" s="3" t="s">
        <v>24</v>
      </c>
    </row>
    <row r="89" spans="1:2" x14ac:dyDescent="0.2">
      <c r="A89" s="1" t="s">
        <v>51</v>
      </c>
      <c r="B89" s="3" t="s">
        <v>153</v>
      </c>
    </row>
    <row r="90" spans="1:2" x14ac:dyDescent="0.2">
      <c r="A90" s="1" t="s">
        <v>51</v>
      </c>
      <c r="B90" s="3" t="s">
        <v>159</v>
      </c>
    </row>
    <row r="91" spans="1:2" x14ac:dyDescent="0.2">
      <c r="A91" s="1" t="s">
        <v>51</v>
      </c>
      <c r="B91" s="3" t="s">
        <v>94</v>
      </c>
    </row>
    <row r="92" spans="1:2" x14ac:dyDescent="0.2">
      <c r="A92" s="1" t="s">
        <v>51</v>
      </c>
      <c r="B92" s="3" t="s">
        <v>76</v>
      </c>
    </row>
    <row r="93" spans="1:2" x14ac:dyDescent="0.2">
      <c r="A93" s="1" t="s">
        <v>51</v>
      </c>
      <c r="B93" s="3" t="s">
        <v>86</v>
      </c>
    </row>
    <row r="94" spans="1:2" x14ac:dyDescent="0.2">
      <c r="A94" s="1" t="s">
        <v>51</v>
      </c>
      <c r="B94" s="3" t="s">
        <v>53</v>
      </c>
    </row>
    <row r="95" spans="1:2" x14ac:dyDescent="0.2">
      <c r="A95" s="1" t="s">
        <v>51</v>
      </c>
      <c r="B95" s="3" t="s">
        <v>74</v>
      </c>
    </row>
    <row r="96" spans="1:2" x14ac:dyDescent="0.2">
      <c r="A96" s="1" t="s">
        <v>51</v>
      </c>
      <c r="B96" s="3" t="s">
        <v>148</v>
      </c>
    </row>
    <row r="97" spans="1:2" x14ac:dyDescent="0.2">
      <c r="A97" s="1" t="s">
        <v>51</v>
      </c>
      <c r="B97" s="3" t="s">
        <v>155</v>
      </c>
    </row>
    <row r="98" spans="1:2" x14ac:dyDescent="0.2">
      <c r="A98" s="1" t="s">
        <v>51</v>
      </c>
      <c r="B98" s="3" t="s">
        <v>66</v>
      </c>
    </row>
    <row r="99" spans="1:2" x14ac:dyDescent="0.2">
      <c r="A99" s="1" t="s">
        <v>51</v>
      </c>
      <c r="B99" s="3" t="s">
        <v>113</v>
      </c>
    </row>
    <row r="100" spans="1:2" x14ac:dyDescent="0.2">
      <c r="A100" s="1" t="s">
        <v>51</v>
      </c>
      <c r="B100" s="3" t="s">
        <v>122</v>
      </c>
    </row>
    <row r="101" spans="1:2" x14ac:dyDescent="0.2">
      <c r="A101" s="1" t="s">
        <v>51</v>
      </c>
      <c r="B101" s="3" t="s">
        <v>123</v>
      </c>
    </row>
    <row r="102" spans="1:2" x14ac:dyDescent="0.2">
      <c r="A102" s="1" t="s">
        <v>51</v>
      </c>
      <c r="B102" s="3" t="s">
        <v>124</v>
      </c>
    </row>
    <row r="103" spans="1:2" x14ac:dyDescent="0.2">
      <c r="A103" s="1" t="s">
        <v>51</v>
      </c>
      <c r="B103" s="3" t="s">
        <v>125</v>
      </c>
    </row>
    <row r="104" spans="1:2" x14ac:dyDescent="0.2">
      <c r="A104" s="1" t="s">
        <v>51</v>
      </c>
      <c r="B104" s="3" t="s">
        <v>217</v>
      </c>
    </row>
    <row r="105" spans="1:2" x14ac:dyDescent="0.2">
      <c r="A105" s="1" t="s">
        <v>51</v>
      </c>
      <c r="B105" s="3" t="s">
        <v>218</v>
      </c>
    </row>
    <row r="106" spans="1:2" x14ac:dyDescent="0.2">
      <c r="A106" s="1" t="s">
        <v>51</v>
      </c>
      <c r="B106" s="3" t="s">
        <v>219</v>
      </c>
    </row>
    <row r="107" spans="1:2" x14ac:dyDescent="0.2">
      <c r="A107" s="1" t="s">
        <v>51</v>
      </c>
      <c r="B107" s="3" t="s">
        <v>220</v>
      </c>
    </row>
    <row r="108" spans="1:2" x14ac:dyDescent="0.2">
      <c r="A108" s="1" t="s">
        <v>51</v>
      </c>
      <c r="B108" s="3" t="s">
        <v>221</v>
      </c>
    </row>
    <row r="109" spans="1:2" x14ac:dyDescent="0.2">
      <c r="A109" s="1" t="s">
        <v>51</v>
      </c>
      <c r="B109" s="3" t="s">
        <v>178</v>
      </c>
    </row>
    <row r="110" spans="1:2" x14ac:dyDescent="0.2">
      <c r="A110" s="1" t="s">
        <v>51</v>
      </c>
      <c r="B110" s="3" t="s">
        <v>178</v>
      </c>
    </row>
    <row r="111" spans="1:2" x14ac:dyDescent="0.2">
      <c r="A111" s="1" t="s">
        <v>51</v>
      </c>
      <c r="B111" s="3" t="s">
        <v>178</v>
      </c>
    </row>
    <row r="112" spans="1:2" x14ac:dyDescent="0.2">
      <c r="A112" s="1" t="s">
        <v>51</v>
      </c>
      <c r="B112" s="3" t="s">
        <v>178</v>
      </c>
    </row>
    <row r="113" spans="1:2" x14ac:dyDescent="0.2">
      <c r="A113" s="1" t="s">
        <v>51</v>
      </c>
      <c r="B113" s="3" t="s">
        <v>178</v>
      </c>
    </row>
    <row r="114" spans="1:2" x14ac:dyDescent="0.2">
      <c r="A114" s="1" t="s">
        <v>51</v>
      </c>
      <c r="B114" s="3" t="s">
        <v>126</v>
      </c>
    </row>
    <row r="115" spans="1:2" x14ac:dyDescent="0.2">
      <c r="A115" s="1" t="s">
        <v>51</v>
      </c>
      <c r="B115" s="3" t="s">
        <v>114</v>
      </c>
    </row>
    <row r="116" spans="1:2" x14ac:dyDescent="0.2">
      <c r="A116" s="1" t="s">
        <v>51</v>
      </c>
      <c r="B116" s="3" t="s">
        <v>82</v>
      </c>
    </row>
    <row r="117" spans="1:2" x14ac:dyDescent="0.2">
      <c r="A117" s="1" t="s">
        <v>51</v>
      </c>
      <c r="B117" s="3" t="s">
        <v>27</v>
      </c>
    </row>
    <row r="118" spans="1:2" x14ac:dyDescent="0.2">
      <c r="A118" s="1" t="s">
        <v>51</v>
      </c>
      <c r="B118" s="3"/>
    </row>
    <row r="119" spans="1:2" x14ac:dyDescent="0.2">
      <c r="A119" s="1" t="s">
        <v>51</v>
      </c>
      <c r="B119" s="3"/>
    </row>
    <row r="120" spans="1:2" x14ac:dyDescent="0.2">
      <c r="A120" s="1" t="s">
        <v>51</v>
      </c>
      <c r="B120" s="3"/>
    </row>
    <row r="121" spans="1:2" ht="17" thickBot="1" x14ac:dyDescent="0.25">
      <c r="A121" s="1" t="s">
        <v>51</v>
      </c>
      <c r="B121" s="5"/>
    </row>
    <row r="123" spans="1:2" ht="17" thickBot="1" x14ac:dyDescent="0.25"/>
    <row r="124" spans="1:2" x14ac:dyDescent="0.2">
      <c r="B124" s="4" t="s">
        <v>0</v>
      </c>
    </row>
    <row r="125" spans="1:2" x14ac:dyDescent="0.2">
      <c r="B125" s="96" t="s">
        <v>95</v>
      </c>
    </row>
    <row r="126" spans="1:2" x14ac:dyDescent="0.2">
      <c r="B126" s="6"/>
    </row>
    <row r="127" spans="1:2" x14ac:dyDescent="0.2">
      <c r="B127" s="7" t="s">
        <v>2</v>
      </c>
    </row>
    <row r="128" spans="1:2" x14ac:dyDescent="0.2">
      <c r="B128" s="96" t="s">
        <v>96</v>
      </c>
    </row>
    <row r="129" spans="1:2" x14ac:dyDescent="0.2">
      <c r="B129" s="3"/>
    </row>
    <row r="130" spans="1:2" x14ac:dyDescent="0.2">
      <c r="A130" s="1" t="s">
        <v>52</v>
      </c>
      <c r="B130" s="3" t="s">
        <v>97</v>
      </c>
    </row>
    <row r="131" spans="1:2" x14ac:dyDescent="0.2">
      <c r="A131" s="1" t="s">
        <v>9</v>
      </c>
      <c r="B131" s="3" t="s">
        <v>59</v>
      </c>
    </row>
    <row r="132" spans="1:2" x14ac:dyDescent="0.2">
      <c r="A132" s="1" t="s">
        <v>9</v>
      </c>
      <c r="B132" s="6" t="s">
        <v>38</v>
      </c>
    </row>
    <row r="133" spans="1:2" x14ac:dyDescent="0.2">
      <c r="A133" s="1" t="s">
        <v>10</v>
      </c>
      <c r="B133" s="6" t="s">
        <v>161</v>
      </c>
    </row>
    <row r="134" spans="1:2" x14ac:dyDescent="0.2">
      <c r="A134" s="1" t="s">
        <v>9</v>
      </c>
      <c r="B134" s="6" t="s">
        <v>45</v>
      </c>
    </row>
    <row r="135" spans="1:2" x14ac:dyDescent="0.2">
      <c r="A135" s="1" t="s">
        <v>9</v>
      </c>
      <c r="B135" s="6" t="s">
        <v>39</v>
      </c>
    </row>
    <row r="136" spans="1:2" x14ac:dyDescent="0.2">
      <c r="A136" s="1" t="s">
        <v>9</v>
      </c>
      <c r="B136" s="6" t="s">
        <v>40</v>
      </c>
    </row>
    <row r="137" spans="1:2" x14ac:dyDescent="0.2">
      <c r="A137" s="1" t="s">
        <v>9</v>
      </c>
      <c r="B137" s="6" t="s">
        <v>41</v>
      </c>
    </row>
    <row r="138" spans="1:2" x14ac:dyDescent="0.2">
      <c r="A138" s="1" t="s">
        <v>9</v>
      </c>
      <c r="B138" s="6" t="s">
        <v>42</v>
      </c>
    </row>
    <row r="139" spans="1:2" x14ac:dyDescent="0.2">
      <c r="A139" s="1" t="s">
        <v>10</v>
      </c>
      <c r="B139" s="6" t="s">
        <v>50</v>
      </c>
    </row>
    <row r="140" spans="1:2" x14ac:dyDescent="0.2">
      <c r="A140" s="1" t="s">
        <v>9</v>
      </c>
      <c r="B140" s="6" t="s">
        <v>43</v>
      </c>
    </row>
    <row r="141" spans="1:2" x14ac:dyDescent="0.2">
      <c r="A141" s="1" t="s">
        <v>10</v>
      </c>
      <c r="B141" s="6" t="s">
        <v>167</v>
      </c>
    </row>
    <row r="142" spans="1:2" x14ac:dyDescent="0.2">
      <c r="A142" s="1" t="s">
        <v>9</v>
      </c>
      <c r="B142" s="6" t="s">
        <v>44</v>
      </c>
    </row>
    <row r="143" spans="1:2" x14ac:dyDescent="0.2">
      <c r="A143" s="1" t="s">
        <v>10</v>
      </c>
      <c r="B143" s="6" t="s">
        <v>62</v>
      </c>
    </row>
    <row r="144" spans="1:2" x14ac:dyDescent="0.2">
      <c r="A144" s="1" t="s">
        <v>9</v>
      </c>
      <c r="B144" s="3" t="s">
        <v>256</v>
      </c>
    </row>
    <row r="145" spans="1:2" x14ac:dyDescent="0.2">
      <c r="A145" s="1" t="s">
        <v>10</v>
      </c>
      <c r="B145" s="3" t="s">
        <v>257</v>
      </c>
    </row>
    <row r="146" spans="1:2" x14ac:dyDescent="0.2">
      <c r="B146" s="3"/>
    </row>
    <row r="147" spans="1:2" x14ac:dyDescent="0.2">
      <c r="B147" s="3"/>
    </row>
    <row r="148" spans="1:2" x14ac:dyDescent="0.2">
      <c r="B148" s="3"/>
    </row>
    <row r="149" spans="1:2" ht="17" thickBot="1" x14ac:dyDescent="0.25">
      <c r="B149" s="8"/>
    </row>
    <row r="151" spans="1:2" ht="17" thickBot="1" x14ac:dyDescent="0.25"/>
    <row r="152" spans="1:2" ht="17" thickBot="1" x14ac:dyDescent="0.25">
      <c r="B152" s="15" t="s">
        <v>32</v>
      </c>
    </row>
    <row r="153" spans="1:2" x14ac:dyDescent="0.2">
      <c r="A153" s="1" t="s">
        <v>52</v>
      </c>
      <c r="B153" s="9" t="s">
        <v>261</v>
      </c>
    </row>
    <row r="154" spans="1:2" x14ac:dyDescent="0.2">
      <c r="A154" s="1" t="s">
        <v>52</v>
      </c>
      <c r="B154" s="3" t="s">
        <v>47</v>
      </c>
    </row>
    <row r="155" spans="1:2" x14ac:dyDescent="0.2">
      <c r="A155" s="1" t="s">
        <v>52</v>
      </c>
      <c r="B155" s="3" t="s">
        <v>46</v>
      </c>
    </row>
    <row r="156" spans="1:2" x14ac:dyDescent="0.2">
      <c r="A156" s="1" t="s">
        <v>52</v>
      </c>
      <c r="B156" s="3" t="s">
        <v>48</v>
      </c>
    </row>
    <row r="157" spans="1:2" x14ac:dyDescent="0.2">
      <c r="A157" s="1" t="s">
        <v>52</v>
      </c>
      <c r="B157" s="3" t="s">
        <v>49</v>
      </c>
    </row>
    <row r="158" spans="1:2" x14ac:dyDescent="0.2">
      <c r="A158" s="1" t="s">
        <v>52</v>
      </c>
      <c r="B158" s="3" t="s">
        <v>162</v>
      </c>
    </row>
    <row r="159" spans="1:2" x14ac:dyDescent="0.2">
      <c r="A159" s="1" t="s">
        <v>52</v>
      </c>
      <c r="B159" s="3" t="s">
        <v>174</v>
      </c>
    </row>
    <row r="160" spans="1:2" x14ac:dyDescent="0.2">
      <c r="A160" s="1" t="s">
        <v>52</v>
      </c>
      <c r="B160" s="3" t="s">
        <v>169</v>
      </c>
    </row>
    <row r="161" spans="1:2" x14ac:dyDescent="0.2">
      <c r="A161" s="1" t="s">
        <v>51</v>
      </c>
      <c r="B161" s="3" t="s">
        <v>168</v>
      </c>
    </row>
    <row r="162" spans="1:2" x14ac:dyDescent="0.2">
      <c r="A162" s="1" t="s">
        <v>52</v>
      </c>
      <c r="B162" s="3" t="s">
        <v>170</v>
      </c>
    </row>
    <row r="163" spans="1:2" x14ac:dyDescent="0.2">
      <c r="A163" s="1" t="s">
        <v>52</v>
      </c>
      <c r="B163" s="3" t="s">
        <v>259</v>
      </c>
    </row>
    <row r="164" spans="1:2" x14ac:dyDescent="0.2">
      <c r="A164" s="1" t="s">
        <v>52</v>
      </c>
      <c r="B164" s="3" t="s">
        <v>27</v>
      </c>
    </row>
    <row r="165" spans="1:2" x14ac:dyDescent="0.2">
      <c r="A165" s="1" t="s">
        <v>52</v>
      </c>
      <c r="B165" s="3"/>
    </row>
    <row r="166" spans="1:2" x14ac:dyDescent="0.2">
      <c r="A166" s="1" t="s">
        <v>52</v>
      </c>
      <c r="B166" s="3"/>
    </row>
    <row r="167" spans="1:2" x14ac:dyDescent="0.2">
      <c r="A167" s="1" t="s">
        <v>52</v>
      </c>
      <c r="B167" s="3"/>
    </row>
    <row r="168" spans="1:2" ht="17" thickBot="1" x14ac:dyDescent="0.25">
      <c r="A168" s="1" t="s">
        <v>52</v>
      </c>
      <c r="B168" s="5"/>
    </row>
    <row r="170" spans="1:2" ht="17" thickBot="1" x14ac:dyDescent="0.25"/>
    <row r="171" spans="1:2" ht="17" thickBot="1" x14ac:dyDescent="0.25">
      <c r="B171" s="15" t="s">
        <v>3</v>
      </c>
    </row>
    <row r="172" spans="1:2" x14ac:dyDescent="0.2">
      <c r="A172" s="1" t="s">
        <v>11</v>
      </c>
      <c r="B172" s="3"/>
    </row>
    <row r="173" spans="1:2" x14ac:dyDescent="0.2">
      <c r="A173" s="1" t="s">
        <v>11</v>
      </c>
      <c r="B173" s="3" t="s">
        <v>36</v>
      </c>
    </row>
    <row r="174" spans="1:2" x14ac:dyDescent="0.2">
      <c r="A174" s="1" t="s">
        <v>11</v>
      </c>
      <c r="B174" s="3" t="s">
        <v>252</v>
      </c>
    </row>
    <row r="175" spans="1:2" x14ac:dyDescent="0.2">
      <c r="A175" s="1" t="s">
        <v>11</v>
      </c>
      <c r="B175" s="3" t="s">
        <v>254</v>
      </c>
    </row>
    <row r="176" spans="1:2" x14ac:dyDescent="0.2">
      <c r="A176" s="1" t="s">
        <v>11</v>
      </c>
      <c r="B176" s="3" t="s">
        <v>227</v>
      </c>
    </row>
    <row r="177" spans="1:2" x14ac:dyDescent="0.2">
      <c r="A177" s="1" t="s">
        <v>11</v>
      </c>
      <c r="B177" s="3" t="s">
        <v>63</v>
      </c>
    </row>
    <row r="178" spans="1:2" x14ac:dyDescent="0.2">
      <c r="A178" s="1" t="s">
        <v>11</v>
      </c>
      <c r="B178" s="3" t="s">
        <v>260</v>
      </c>
    </row>
    <row r="179" spans="1:2" x14ac:dyDescent="0.2">
      <c r="A179" s="1" t="s">
        <v>11</v>
      </c>
      <c r="B179" s="3" t="s">
        <v>255</v>
      </c>
    </row>
    <row r="180" spans="1:2" x14ac:dyDescent="0.2">
      <c r="A180" s="1" t="s">
        <v>11</v>
      </c>
      <c r="B180" s="3" t="s">
        <v>258</v>
      </c>
    </row>
    <row r="181" spans="1:2" x14ac:dyDescent="0.2">
      <c r="A181" s="1" t="s">
        <v>11</v>
      </c>
      <c r="B181" s="3" t="s">
        <v>257</v>
      </c>
    </row>
    <row r="182" spans="1:2" x14ac:dyDescent="0.2">
      <c r="A182" s="1" t="s">
        <v>11</v>
      </c>
      <c r="B182" s="3" t="s">
        <v>256</v>
      </c>
    </row>
    <row r="183" spans="1:2" x14ac:dyDescent="0.2">
      <c r="A183" s="1" t="s">
        <v>11</v>
      </c>
      <c r="B183" s="3" t="s">
        <v>64</v>
      </c>
    </row>
    <row r="184" spans="1:2" x14ac:dyDescent="0.2">
      <c r="A184" s="1" t="s">
        <v>11</v>
      </c>
      <c r="B184" s="3" t="s">
        <v>253</v>
      </c>
    </row>
    <row r="185" spans="1:2" x14ac:dyDescent="0.2">
      <c r="A185" s="1" t="s">
        <v>11</v>
      </c>
      <c r="B185" s="3" t="s">
        <v>65</v>
      </c>
    </row>
    <row r="186" spans="1:2" x14ac:dyDescent="0.2">
      <c r="A186" s="1" t="s">
        <v>11</v>
      </c>
      <c r="B186" s="3" t="s">
        <v>262</v>
      </c>
    </row>
    <row r="187" spans="1:2" x14ac:dyDescent="0.2">
      <c r="A187" s="1" t="s">
        <v>11</v>
      </c>
      <c r="B187" s="3" t="s">
        <v>27</v>
      </c>
    </row>
    <row r="188" spans="1:2" x14ac:dyDescent="0.2">
      <c r="A188" s="1" t="s">
        <v>11</v>
      </c>
      <c r="B188" s="3"/>
    </row>
    <row r="189" spans="1:2" x14ac:dyDescent="0.2">
      <c r="A189" s="1" t="s">
        <v>11</v>
      </c>
      <c r="B189" s="3"/>
    </row>
    <row r="190" spans="1:2" x14ac:dyDescent="0.2">
      <c r="A190" s="1" t="s">
        <v>11</v>
      </c>
      <c r="B190" s="3"/>
    </row>
    <row r="191" spans="1:2" ht="17" thickBot="1" x14ac:dyDescent="0.25">
      <c r="A191" s="1" t="s">
        <v>11</v>
      </c>
      <c r="B191" s="5"/>
    </row>
  </sheetData>
  <sortState xmlns:xlrd2="http://schemas.microsoft.com/office/spreadsheetml/2017/richdata2" ref="A154:B164">
    <sortCondition ref="B154:B164"/>
  </sortState>
  <phoneticPr fontId="4" type="noConversion"/>
  <conditionalFormatting sqref="B6:B120">
    <cfRule type="expression" dxfId="0" priority="1">
      <formula>SEARCH(#REF!,$B$6)</formula>
    </cfRule>
  </conditionalFormatting>
  <pageMargins left="0.75" right="0.75" top="1" bottom="1" header="0.5" footer="0.5"/>
  <pageSetup scale="61" fitToHeight="3" orientation="portrait" horizontalDpi="4294967292" verticalDpi="4294967292"/>
  <rowBreaks count="2" manualBreakCount="2">
    <brk id="67" max="1" man="1"/>
    <brk id="122" max="1" man="1"/>
  </rowBreaks>
  <extLst>
    <ext xmlns:mx="http://schemas.microsoft.com/office/mac/excel/2008/main" uri="{64002731-A6B0-56B0-2670-7721B7C09600}">
      <mx:PLV Mode="0" OnePage="0" WScale="95"/>
      <mx:PLV Mode="0" OnePage="0" WScale="95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18F85-CDF7-7240-8C9C-81F3F09187F7}">
  <dimension ref="B1:C16"/>
  <sheetViews>
    <sheetView workbookViewId="0">
      <selection activeCell="E17" sqref="E17"/>
    </sheetView>
  </sheetViews>
  <sheetFormatPr baseColWidth="10" defaultRowHeight="16" x14ac:dyDescent="0.2"/>
  <cols>
    <col min="3" max="3" width="16.33203125" customWidth="1"/>
  </cols>
  <sheetData>
    <row r="1" spans="2:3" ht="17" thickBot="1" x14ac:dyDescent="0.25">
      <c r="B1" s="95" t="s">
        <v>265</v>
      </c>
    </row>
    <row r="2" spans="2:3" x14ac:dyDescent="0.2">
      <c r="B2" s="16"/>
      <c r="C2" s="17"/>
    </row>
    <row r="3" spans="2:3" x14ac:dyDescent="0.2">
      <c r="B3" s="18" t="s">
        <v>130</v>
      </c>
      <c r="C3" s="19" t="s">
        <v>192</v>
      </c>
    </row>
    <row r="4" spans="2:3" x14ac:dyDescent="0.2">
      <c r="B4" s="18" t="s">
        <v>133</v>
      </c>
      <c r="C4" s="19" t="s">
        <v>193</v>
      </c>
    </row>
    <row r="5" spans="2:3" x14ac:dyDescent="0.2">
      <c r="B5" s="18" t="s">
        <v>132</v>
      </c>
      <c r="C5" s="19" t="s">
        <v>194</v>
      </c>
    </row>
    <row r="6" spans="2:3" x14ac:dyDescent="0.2">
      <c r="B6" s="18" t="s">
        <v>134</v>
      </c>
      <c r="C6" s="19" t="s">
        <v>195</v>
      </c>
    </row>
    <row r="7" spans="2:3" x14ac:dyDescent="0.2">
      <c r="B7" s="18" t="s">
        <v>140</v>
      </c>
      <c r="C7" s="19" t="s">
        <v>196</v>
      </c>
    </row>
    <row r="8" spans="2:3" x14ac:dyDescent="0.2">
      <c r="B8" s="18" t="s">
        <v>160</v>
      </c>
      <c r="C8" s="19" t="s">
        <v>197</v>
      </c>
    </row>
    <row r="9" spans="2:3" x14ac:dyDescent="0.2">
      <c r="B9" s="18" t="s">
        <v>135</v>
      </c>
      <c r="C9" s="19" t="s">
        <v>198</v>
      </c>
    </row>
    <row r="10" spans="2:3" x14ac:dyDescent="0.2">
      <c r="B10" s="18" t="s">
        <v>154</v>
      </c>
      <c r="C10" s="19" t="s">
        <v>199</v>
      </c>
    </row>
    <row r="11" spans="2:3" x14ac:dyDescent="0.2">
      <c r="B11" s="18" t="s">
        <v>131</v>
      </c>
      <c r="C11" s="19"/>
    </row>
    <row r="12" spans="2:3" x14ac:dyDescent="0.2">
      <c r="B12" s="18" t="s">
        <v>136</v>
      </c>
      <c r="C12" s="19"/>
    </row>
    <row r="13" spans="2:3" x14ac:dyDescent="0.2">
      <c r="B13" s="18" t="s">
        <v>137</v>
      </c>
      <c r="C13" s="19"/>
    </row>
    <row r="14" spans="2:3" x14ac:dyDescent="0.2">
      <c r="B14" s="18" t="s">
        <v>138</v>
      </c>
      <c r="C14" s="19"/>
    </row>
    <row r="15" spans="2:3" x14ac:dyDescent="0.2">
      <c r="B15" s="18" t="s">
        <v>139</v>
      </c>
      <c r="C15" s="19"/>
    </row>
    <row r="16" spans="2:3" ht="17" thickBot="1" x14ac:dyDescent="0.25">
      <c r="B16" s="20"/>
      <c r="C16" s="21"/>
    </row>
  </sheetData>
  <sortState xmlns:xlrd2="http://schemas.microsoft.com/office/spreadsheetml/2017/richdata2" ref="B3:B11">
    <sortCondition ref="B3:B11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Delineation of Costs</vt:lpstr>
      <vt:lpstr>Project Type</vt:lpstr>
      <vt:lpstr>Cost Classification</vt:lpstr>
      <vt:lpstr>Unit</vt:lpstr>
      <vt:lpstr>'Cost Classification'!Print_Area</vt:lpstr>
      <vt:lpstr>'Delineation of Costs'!Print_Area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Franklund, Abigail V.</cp:lastModifiedBy>
  <cp:lastPrinted>2021-09-29T19:32:24Z</cp:lastPrinted>
  <dcterms:created xsi:type="dcterms:W3CDTF">2014-09-23T14:00:58Z</dcterms:created>
  <dcterms:modified xsi:type="dcterms:W3CDTF">2024-07-01T20:48:11Z</dcterms:modified>
</cp:coreProperties>
</file>